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firstSheet="3" activeTab="3"/>
  </bookViews>
  <sheets>
    <sheet name="2nd qtr" sheetId="1" state="hidden" r:id="rId1"/>
    <sheet name="3rd qtr " sheetId="2" state="hidden" r:id="rId2"/>
    <sheet name="data 3rd qtr" sheetId="3" state="hidden" r:id="rId3"/>
    <sheet name="1st qtr" sheetId="4" r:id="rId4"/>
    <sheet name="data 1st qtr" sheetId="5" state="hidden" r:id="rId5"/>
  </sheets>
  <definedNames>
    <definedName name="_xlnm.Print_Area" localSheetId="3">'1st qtr'!$A$1:$F$53</definedName>
  </definedNames>
  <calcPr fullCalcOnLoad="1"/>
</workbook>
</file>

<file path=xl/sharedStrings.xml><?xml version="1.0" encoding="utf-8"?>
<sst xmlns="http://schemas.openxmlformats.org/spreadsheetml/2006/main" count="446" uniqueCount="230">
  <si>
    <t>FDP Form 9- Statement of Cash Flow</t>
  </si>
  <si>
    <t>(COA Form)</t>
  </si>
  <si>
    <t>STATEMENT OF CASH FLOWS (GENERAL FUND)</t>
  </si>
  <si>
    <t>For the Third Quarter Ended September 30, 2016</t>
  </si>
  <si>
    <t>Municipality of Pilar, Bohol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</si>
  <si>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</si>
  <si>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</si>
  <si>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</si>
  <si>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</si>
  <si>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</si>
  <si>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Dividends Income</t>
  </si>
  <si>
    <t>Other Receipts</t>
  </si>
  <si>
    <t>Total Cash Inflow</t>
  </si>
  <si>
    <t>Cash Outflows:</t>
  </si>
  <si>
    <t>Payments-</t>
  </si>
  <si>
    <t>To suppliers/ creditors</t>
  </si>
  <si>
    <t>To employees</t>
  </si>
  <si>
    <t>Interest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</si>
  <si>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</si>
  <si>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</si>
  <si>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</si>
  <si>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</si>
  <si>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</si>
  <si>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</si>
  <si>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</si>
  <si>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</si>
  <si>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</si>
  <si>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</si>
  <si>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</si>
  <si>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</si>
  <si>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Cash Flows from Operating Activities:</t>
  </si>
  <si>
    <t>From Issuance of vDebt Securities</t>
  </si>
  <si>
    <t>From Acquisition of Loan</t>
  </si>
  <si>
    <t>Retirement/ Redemption of debt Securities</t>
  </si>
  <si>
    <t>Payment of Loan Amortization</t>
  </si>
  <si>
    <t>Net Cash from Financing Activities</t>
  </si>
  <si>
    <t>Net Increase in Cash</t>
  </si>
  <si>
    <t>Cash at the Beginning of the period</t>
  </si>
  <si>
    <t>Cash at the End of the Period</t>
  </si>
  <si>
    <t>For the Second Quarter Ended June 30, 2016</t>
  </si>
  <si>
    <t>GENERAL</t>
  </si>
  <si>
    <t>1. Collection from tax payers</t>
  </si>
  <si>
    <t>Professiona tax</t>
  </si>
  <si>
    <t>amusementr tax</t>
  </si>
  <si>
    <t>business tax</t>
  </si>
  <si>
    <t>community tax</t>
  </si>
  <si>
    <t>franchise tax</t>
  </si>
  <si>
    <t>real property tax</t>
  </si>
  <si>
    <t>fees on wirghts and measures</t>
  </si>
  <si>
    <t>franchise and licensing fee</t>
  </si>
  <si>
    <t>permit fees</t>
  </si>
  <si>
    <t>registration fees</t>
  </si>
  <si>
    <t>fines and penalties- permits and licenses</t>
  </si>
  <si>
    <t>clearance and certification fees</t>
  </si>
  <si>
    <t>garbage fees</t>
  </si>
  <si>
    <t>inspection fees</t>
  </si>
  <si>
    <t>medical, dental and laboratory fees</t>
  </si>
  <si>
    <t>other service income</t>
  </si>
  <si>
    <t>income from cemetery operation</t>
  </si>
  <si>
    <t xml:space="preserve"> income from markets</t>
  </si>
  <si>
    <t>income from slaughters house</t>
  </si>
  <si>
    <t>income from waterworks system</t>
  </si>
  <si>
    <t>rent income</t>
  </si>
  <si>
    <t>other business income</t>
  </si>
  <si>
    <t>fines and penalties- business income</t>
  </si>
  <si>
    <t>interest income</t>
  </si>
  <si>
    <t>internal revenue allotment (IRA)</t>
  </si>
  <si>
    <t>miscellaneous income</t>
  </si>
  <si>
    <t>2. other reciepts</t>
  </si>
  <si>
    <t>accounts- receivable</t>
  </si>
  <si>
    <t>due from officers and employees</t>
  </si>
  <si>
    <t>real property tax receivable</t>
  </si>
  <si>
    <t>receivables/disallowances</t>
  </si>
  <si>
    <t>advances to officers and employees</t>
  </si>
  <si>
    <t>due to bir</t>
  </si>
  <si>
    <t>due to gsis</t>
  </si>
  <si>
    <t>due to pag-ibig</t>
  </si>
  <si>
    <t>due to philhealth</t>
  </si>
  <si>
    <t>due to other ngas</t>
  </si>
  <si>
    <t>due to lgus</t>
  </si>
  <si>
    <t>due to other funds</t>
  </si>
  <si>
    <t>guaranty deposit payable</t>
  </si>
  <si>
    <t>other payables</t>
  </si>
  <si>
    <t>other deffered credits</t>
  </si>
  <si>
    <t>3. to suppliers and creditors</t>
  </si>
  <si>
    <t>deffered real property tax income</t>
  </si>
  <si>
    <t xml:space="preserve"> other deffered credits</t>
  </si>
  <si>
    <t>amusement tax</t>
  </si>
  <si>
    <t>prior years adjustment</t>
  </si>
  <si>
    <t>office supplies expense</t>
  </si>
  <si>
    <t>accountable form expenses</t>
  </si>
  <si>
    <t>gasoline, oil and lubricant expenses</t>
  </si>
  <si>
    <t>agricultural supplies expenses</t>
  </si>
  <si>
    <t>other supplies expenses</t>
  </si>
  <si>
    <t>water expenses</t>
  </si>
  <si>
    <t>electricity expenses</t>
  </si>
  <si>
    <t>postage and deliveries</t>
  </si>
  <si>
    <t>telephone and expenses- mobile</t>
  </si>
  <si>
    <t>internet expenses</t>
  </si>
  <si>
    <t>cable, satellite, telegraph and radio expenses</t>
  </si>
  <si>
    <t>membership dues and contribution to organization</t>
  </si>
  <si>
    <t>awards and indemnities</t>
  </si>
  <si>
    <t>advertising expenses</t>
  </si>
  <si>
    <t>printing and binding expenses</t>
  </si>
  <si>
    <t>representation expenses</t>
  </si>
  <si>
    <t>subscription expenses</t>
  </si>
  <si>
    <t>survey expenses</t>
  </si>
  <si>
    <t>rewards and other claims</t>
  </si>
  <si>
    <t>legal fees</t>
  </si>
  <si>
    <t>other professional expenses</t>
  </si>
  <si>
    <t>repair and maintenance- electrification, power</t>
  </si>
  <si>
    <t>repair and maintenance- office building</t>
  </si>
  <si>
    <t>repair and maintenance- school building</t>
  </si>
  <si>
    <t>repair and maintenance- other structures</t>
  </si>
  <si>
    <t>repair and maintenance- office equipment</t>
  </si>
  <si>
    <t>repair and maintenance- furniture and fixture</t>
  </si>
  <si>
    <t>repair and maintenance- it equipment and software</t>
  </si>
  <si>
    <t>repair and maintenance- agricultural, fishery</t>
  </si>
  <si>
    <t>repair and maintenance- motor vehicle</t>
  </si>
  <si>
    <t>repair and maintenance- roads, highway and bridges</t>
  </si>
  <si>
    <t>repair and maintenance- parks, plaza and monuments</t>
  </si>
  <si>
    <t>repair and maintenance- irrigation, canals and laterals</t>
  </si>
  <si>
    <t>repair and maintenance- waterways, aqueducts and seawalls</t>
  </si>
  <si>
    <t>donations</t>
  </si>
  <si>
    <t>miscellaneous expenses</t>
  </si>
  <si>
    <t>fidelity bond premium</t>
  </si>
  <si>
    <t>discount on real property taxes</t>
  </si>
  <si>
    <t>bank charges</t>
  </si>
  <si>
    <t>interest expenses</t>
  </si>
  <si>
    <t>other financial charges</t>
  </si>
  <si>
    <t>4. to employees</t>
  </si>
  <si>
    <t>salaries and wages- regular</t>
  </si>
  <si>
    <t>salaries and wages- casual</t>
  </si>
  <si>
    <t>personnel economic relief allowance (pera)</t>
  </si>
  <si>
    <t>representation allowance (ra)</t>
  </si>
  <si>
    <t>transportation allowance (ta)</t>
  </si>
  <si>
    <t>clothing/ uniform allowance</t>
  </si>
  <si>
    <t>subsistence, laundry and quarter allowance</t>
  </si>
  <si>
    <t>other bonuses and allowances</t>
  </si>
  <si>
    <t>honoraria</t>
  </si>
  <si>
    <t>hazard pay</t>
  </si>
  <si>
    <t>cash gift</t>
  </si>
  <si>
    <t>year end bonus</t>
  </si>
  <si>
    <t>life and retirement insurance contribution</t>
  </si>
  <si>
    <t>pag-ibig contribution</t>
  </si>
  <si>
    <t>philhealth contribution</t>
  </si>
  <si>
    <t>ecc contribution</t>
  </si>
  <si>
    <t>terminal leave benefits</t>
  </si>
  <si>
    <t>travelling expenses- local</t>
  </si>
  <si>
    <t>training expenses</t>
  </si>
  <si>
    <t>5. to purchase of property, plant and equipment</t>
  </si>
  <si>
    <t>other structure</t>
  </si>
  <si>
    <t>office equipment</t>
  </si>
  <si>
    <t>furniture and fixture</t>
  </si>
  <si>
    <t>it equipment and software</t>
  </si>
  <si>
    <t>communication equipment</t>
  </si>
  <si>
    <t>sports equipment</t>
  </si>
  <si>
    <t>other propert, plant and equipment</t>
  </si>
  <si>
    <t>6. cash outflows- payment of loan amortization</t>
  </si>
  <si>
    <t>loans payable- domestic</t>
  </si>
  <si>
    <t>due from other funds</t>
  </si>
  <si>
    <t>CREDIT</t>
  </si>
  <si>
    <t>DEBIT</t>
  </si>
  <si>
    <t>Power supply systems fees</t>
  </si>
  <si>
    <t>prior period adjustment</t>
  </si>
  <si>
    <t>Guaranty deposit payable</t>
  </si>
  <si>
    <t>Transportation and Delivery Expenses</t>
  </si>
  <si>
    <t>Environmental/ Sanitary Services</t>
  </si>
  <si>
    <t>Telephone expenses</t>
  </si>
  <si>
    <t>Rent expense</t>
  </si>
  <si>
    <t>Clearance and Certification fees</t>
  </si>
  <si>
    <t>other prepayments</t>
  </si>
  <si>
    <t>Subsidy to other funds</t>
  </si>
  <si>
    <t>PRIZES</t>
  </si>
  <si>
    <t>Buildings</t>
  </si>
  <si>
    <t>Repairs and maintenance- Land improvements</t>
  </si>
  <si>
    <t>repairs and maintenance- machineries</t>
  </si>
  <si>
    <t>repairs and maintenance- transportation</t>
  </si>
  <si>
    <t>repairs and maintenance- infrastructure</t>
  </si>
  <si>
    <t>advances for payroll</t>
  </si>
  <si>
    <t>share from pcso</t>
  </si>
  <si>
    <t>share from phil. Amusement &amp; gaming corp.</t>
  </si>
  <si>
    <t>Janitorial Services</t>
  </si>
  <si>
    <t>Extraordinary and Miscellaneous expenses</t>
  </si>
  <si>
    <t>Medical, Dental and Laboratory Supplies</t>
  </si>
  <si>
    <t>2. Share from Internal Revenue Collections</t>
  </si>
  <si>
    <t>3. Recipts from Sale of Goods or Services</t>
  </si>
  <si>
    <t>4. Interest Income</t>
  </si>
  <si>
    <t>Internal Revenue Allotment (IRA)</t>
  </si>
  <si>
    <t>5. Other Reciepts</t>
  </si>
  <si>
    <t>6. to suppliers and creditors</t>
  </si>
  <si>
    <t>7. to employees</t>
  </si>
  <si>
    <t>8. Interest expense</t>
  </si>
  <si>
    <t>9. Other Expenses</t>
  </si>
  <si>
    <t>10. to purchase of property, plant and equipment</t>
  </si>
  <si>
    <t>11. payment of loan amortization</t>
  </si>
  <si>
    <t>discount on advance payment</t>
  </si>
  <si>
    <t>Subsidy Others</t>
  </si>
  <si>
    <t>Transfer of Unspent Current Year DRRM Funds</t>
  </si>
  <si>
    <t>Information and Communication Equipment</t>
  </si>
  <si>
    <t>Other machinery and Equipment</t>
  </si>
  <si>
    <t>Note</t>
  </si>
  <si>
    <t>Payment of expenses</t>
  </si>
  <si>
    <t>Payment to Suppliers and Creditors</t>
  </si>
  <si>
    <t>Payment to employees</t>
  </si>
  <si>
    <t>Proceeds fromSale of Investment Property</t>
  </si>
  <si>
    <t>Proceeds from Sale/ Disposal of property, Plant and Equipment</t>
  </si>
  <si>
    <t>Collection of principal on loans to other entities</t>
  </si>
  <si>
    <t>Proceeds from Sale of Non- Current Investments</t>
  </si>
  <si>
    <t>Purchase/Construction of Investment property</t>
  </si>
  <si>
    <t>Purchase/Construction of property, Plant and Equipment</t>
  </si>
  <si>
    <t>investment</t>
  </si>
  <si>
    <t>Purchase of Bearer Biological Assets</t>
  </si>
  <si>
    <t>Purchase of Intangible Assets</t>
  </si>
  <si>
    <t>Grants and Loans</t>
  </si>
  <si>
    <t>Proceeds from Issuance of Bonds</t>
  </si>
  <si>
    <t>Proceeds from Loans</t>
  </si>
  <si>
    <t>Payment of Long-Term Liabilities</t>
  </si>
  <si>
    <t>Retirement/ redemption of debt securities</t>
  </si>
  <si>
    <t>Total cash Provided by Operating, Investing and Financing Activities</t>
  </si>
  <si>
    <t>Add: Cash at the Beginning of the year</t>
  </si>
  <si>
    <t>Cash Balance at the End of the Year</t>
  </si>
  <si>
    <t>Drugs and medicine Expenses</t>
  </si>
  <si>
    <t>Transfer for project equity share/ LGU counterpart</t>
  </si>
  <si>
    <t>Construction on progress</t>
  </si>
  <si>
    <t>Other intangible assets</t>
  </si>
  <si>
    <t>Certified Correct:</t>
  </si>
  <si>
    <t>ELAINE E. RESUSTA, CPA</t>
  </si>
  <si>
    <t>Municipal Accountant- Designate</t>
  </si>
  <si>
    <t>For the First Quarter Ended March 31,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</si>
</sst>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BFF9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38" fillId="0" borderId="0" xfId="0" applyFont="1" applyAlignment="1">
      <alignment/>
    </xf>
    <xf numFmtId="43" fontId="38" fillId="0" borderId="0" xfId="42" applyFont="1" applyAlignment="1">
      <alignment/>
    </xf>
    <xf numFmtId="43" fontId="38" fillId="0" borderId="12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43" fontId="0" fillId="0" borderId="0" xfId="42" applyFont="1" applyAlignment="1">
      <alignment/>
    </xf>
    <xf numFmtId="43" fontId="0" fillId="0" borderId="17" xfId="42" applyFont="1" applyBorder="1" applyAlignment="1">
      <alignment/>
    </xf>
    <xf numFmtId="43" fontId="0" fillId="0" borderId="15" xfId="42" applyFont="1" applyBorder="1" applyAlignment="1">
      <alignment/>
    </xf>
    <xf numFmtId="43" fontId="0" fillId="33" borderId="17" xfId="42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3" fontId="0" fillId="0" borderId="15" xfId="42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8" xfId="42" applyFont="1" applyBorder="1" applyAlignment="1">
      <alignment/>
    </xf>
    <xf numFmtId="43" fontId="19" fillId="34" borderId="19" xfId="42" applyFont="1" applyFill="1" applyBorder="1" applyAlignment="1">
      <alignment/>
    </xf>
    <xf numFmtId="43" fontId="38" fillId="34" borderId="19" xfId="42" applyFont="1" applyFill="1" applyBorder="1" applyAlignment="1">
      <alignment/>
    </xf>
    <xf numFmtId="43" fontId="38" fillId="34" borderId="15" xfId="42" applyFont="1" applyFill="1" applyBorder="1" applyAlignment="1">
      <alignment/>
    </xf>
    <xf numFmtId="43" fontId="0" fillId="0" borderId="0" xfId="42" applyFont="1" applyAlignment="1">
      <alignment/>
    </xf>
    <xf numFmtId="43" fontId="38" fillId="0" borderId="10" xfId="42" applyFont="1" applyBorder="1" applyAlignment="1">
      <alignment/>
    </xf>
    <xf numFmtId="43" fontId="38" fillId="0" borderId="11" xfId="42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42" applyFont="1" applyAlignment="1">
      <alignment/>
    </xf>
    <xf numFmtId="0" fontId="42" fillId="0" borderId="13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43" fontId="41" fillId="33" borderId="17" xfId="42" applyFont="1" applyFill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/>
    </xf>
    <xf numFmtId="43" fontId="41" fillId="0" borderId="15" xfId="42" applyFont="1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43" fontId="41" fillId="0" borderId="15" xfId="42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3" fontId="22" fillId="34" borderId="19" xfId="42" applyFont="1" applyFill="1" applyBorder="1" applyAlignment="1">
      <alignment/>
    </xf>
    <xf numFmtId="43" fontId="41" fillId="0" borderId="0" xfId="42" applyFont="1" applyBorder="1" applyAlignment="1">
      <alignment/>
    </xf>
    <xf numFmtId="0" fontId="42" fillId="0" borderId="0" xfId="0" applyFont="1" applyBorder="1" applyAlignment="1">
      <alignment/>
    </xf>
    <xf numFmtId="43" fontId="42" fillId="0" borderId="20" xfId="42" applyFont="1" applyBorder="1" applyAlignment="1">
      <alignment/>
    </xf>
    <xf numFmtId="43" fontId="42" fillId="0" borderId="0" xfId="42" applyFont="1" applyBorder="1" applyAlignment="1">
      <alignment/>
    </xf>
    <xf numFmtId="0" fontId="41" fillId="0" borderId="16" xfId="0" applyFont="1" applyBorder="1" applyAlignment="1">
      <alignment/>
    </xf>
    <xf numFmtId="43" fontId="41" fillId="0" borderId="18" xfId="42" applyFont="1" applyBorder="1" applyAlignment="1">
      <alignment/>
    </xf>
    <xf numFmtId="43" fontId="42" fillId="34" borderId="19" xfId="42" applyFont="1" applyFill="1" applyBorder="1" applyAlignment="1">
      <alignment/>
    </xf>
    <xf numFmtId="0" fontId="42" fillId="0" borderId="0" xfId="0" applyFont="1" applyAlignment="1">
      <alignment/>
    </xf>
    <xf numFmtId="43" fontId="41" fillId="0" borderId="17" xfId="42" applyFont="1" applyBorder="1" applyAlignment="1">
      <alignment/>
    </xf>
    <xf numFmtId="43" fontId="42" fillId="34" borderId="15" xfId="42" applyFont="1" applyFill="1" applyBorder="1" applyAlignment="1">
      <alignment/>
    </xf>
    <xf numFmtId="43" fontId="0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54</xdr:row>
      <xdr:rowOff>66675</xdr:rowOff>
    </xdr:from>
    <xdr:to>
      <xdr:col>2</xdr:col>
      <xdr:colOff>2124075</xdr:colOff>
      <xdr:row>58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0372725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7" customWidth="1"/>
    <col min="2" max="2" width="13.421875" style="7" customWidth="1"/>
    <col min="3" max="3" width="49.28125" style="7" customWidth="1"/>
    <col min="4" max="4" width="15.7109375" style="1" customWidth="1"/>
    <col min="5" max="5" width="15.00390625" style="1" customWidth="1"/>
    <col min="6" max="16384" width="9.140625" style="7" customWidth="1"/>
  </cols>
  <sheetData>
    <row r="1" ht="15">
      <c r="A1" s="7" t="s">
        <v>0</v>
      </c>
    </row>
    <row r="2" ht="15">
      <c r="A2" s="7" t="s">
        <v>1</v>
      </c>
    </row>
    <row r="3" spans="1:5" ht="15">
      <c r="A3" s="69" t="s">
        <v>2</v>
      </c>
      <c r="B3" s="69"/>
      <c r="C3" s="69"/>
      <c r="D3" s="69"/>
      <c r="E3" s="69"/>
    </row>
    <row r="4" spans="1:5" ht="15">
      <c r="A4" s="70" t="s">
        <v>39</v>
      </c>
      <c r="B4" s="69"/>
      <c r="C4" s="69"/>
      <c r="D4" s="69"/>
      <c r="E4" s="69"/>
    </row>
    <row r="5" spans="1:5" ht="15">
      <c r="A5" s="69" t="s">
        <v>4</v>
      </c>
      <c r="B5" s="69"/>
      <c r="C5" s="69"/>
      <c r="D5" s="69"/>
      <c r="E5" s="69"/>
    </row>
    <row r="8" ht="15">
      <c r="A8" s="7" t="s">
        <v>30</v>
      </c>
    </row>
    <row r="9" ht="15">
      <c r="B9" s="7" t="s">
        <v>5</v>
      </c>
    </row>
    <row r="10" spans="3:4" ht="15">
      <c r="C10" s="7" t="s">
        <v>6</v>
      </c>
      <c r="D10" s="1">
        <v>3181634.09</v>
      </c>
    </row>
    <row r="11" spans="3:4" ht="15">
      <c r="C11" s="7" t="s">
        <v>7</v>
      </c>
      <c r="D11" s="1">
        <v>31385775</v>
      </c>
    </row>
    <row r="12" ht="15">
      <c r="C12" s="7" t="s">
        <v>8</v>
      </c>
    </row>
    <row r="13" ht="15">
      <c r="C13" s="7" t="s">
        <v>9</v>
      </c>
    </row>
    <row r="14" ht="15">
      <c r="C14" s="7" t="s">
        <v>10</v>
      </c>
    </row>
    <row r="15" spans="3:4" ht="15">
      <c r="C15" s="7" t="s">
        <v>11</v>
      </c>
      <c r="D15" s="1">
        <v>11010734.29</v>
      </c>
    </row>
    <row r="16" spans="3:4" ht="15">
      <c r="C16" s="7" t="s">
        <v>12</v>
      </c>
      <c r="D16" s="2">
        <f>SUM(D10:D15)</f>
        <v>45578143.38</v>
      </c>
    </row>
    <row r="17" ht="15">
      <c r="B17" s="7" t="s">
        <v>13</v>
      </c>
    </row>
    <row r="18" ht="15">
      <c r="C18" s="7" t="s">
        <v>14</v>
      </c>
    </row>
    <row r="19" spans="3:4" ht="15">
      <c r="C19" s="7" t="s">
        <v>15</v>
      </c>
      <c r="D19" s="1">
        <v>18390792.49</v>
      </c>
    </row>
    <row r="20" spans="3:4" ht="15">
      <c r="C20" s="7" t="s">
        <v>16</v>
      </c>
      <c r="D20" s="1">
        <v>23460617.82</v>
      </c>
    </row>
    <row r="21" ht="15">
      <c r="C21" s="7" t="s">
        <v>17</v>
      </c>
    </row>
    <row r="22" ht="15">
      <c r="C22" s="7" t="s">
        <v>18</v>
      </c>
    </row>
    <row r="23" spans="3:4" ht="15">
      <c r="C23" s="7" t="s">
        <v>19</v>
      </c>
      <c r="D23" s="3">
        <f>SUM(D19:D22)</f>
        <v>41851410.31</v>
      </c>
    </row>
    <row r="24" spans="2:5" ht="15">
      <c r="B24" s="7" t="s">
        <v>20</v>
      </c>
      <c r="E24" s="1">
        <f>D16-D23</f>
        <v>3726733.0700000003</v>
      </c>
    </row>
    <row r="25" ht="15">
      <c r="A25" s="7" t="s">
        <v>21</v>
      </c>
    </row>
    <row r="26" ht="15">
      <c r="B26" s="7" t="s">
        <v>5</v>
      </c>
    </row>
    <row r="27" ht="15">
      <c r="C27" s="7" t="s">
        <v>22</v>
      </c>
    </row>
    <row r="28" ht="15">
      <c r="C28" s="7" t="s">
        <v>23</v>
      </c>
    </row>
    <row r="29" ht="15">
      <c r="C29" s="7" t="s">
        <v>24</v>
      </c>
    </row>
    <row r="30" spans="3:4" ht="15">
      <c r="C30" s="7" t="s">
        <v>12</v>
      </c>
      <c r="D30" s="2">
        <f>SUM(D27:D29)</f>
        <v>0</v>
      </c>
    </row>
    <row r="31" ht="15">
      <c r="B31" s="7" t="s">
        <v>13</v>
      </c>
    </row>
    <row r="32" spans="3:4" ht="15">
      <c r="C32" s="7" t="s">
        <v>25</v>
      </c>
      <c r="D32" s="1">
        <v>393204.85</v>
      </c>
    </row>
    <row r="33" ht="15">
      <c r="C33" s="7" t="s">
        <v>26</v>
      </c>
    </row>
    <row r="34" ht="15">
      <c r="C34" s="7" t="s">
        <v>27</v>
      </c>
    </row>
    <row r="35" spans="3:4" ht="15">
      <c r="C35" s="7" t="s">
        <v>19</v>
      </c>
      <c r="D35" s="3">
        <f>SUM(D32:D34)</f>
        <v>393204.85</v>
      </c>
    </row>
    <row r="36" spans="2:5" ht="15">
      <c r="B36" s="7" t="s">
        <v>28</v>
      </c>
      <c r="E36" s="1">
        <f>D30-D35</f>
        <v>-393204.85</v>
      </c>
    </row>
    <row r="37" ht="15">
      <c r="A37" s="7" t="s">
        <v>29</v>
      </c>
    </row>
    <row r="38" ht="15">
      <c r="B38" s="7" t="s">
        <v>5</v>
      </c>
    </row>
    <row r="39" ht="15">
      <c r="C39" s="7" t="s">
        <v>31</v>
      </c>
    </row>
    <row r="40" ht="15">
      <c r="C40" s="7" t="s">
        <v>32</v>
      </c>
    </row>
    <row r="41" spans="3:4" ht="15">
      <c r="C41" s="7" t="s">
        <v>12</v>
      </c>
      <c r="D41" s="2">
        <f>SUM(D39:D40)</f>
        <v>0</v>
      </c>
    </row>
    <row r="42" ht="15">
      <c r="B42" s="7" t="s">
        <v>13</v>
      </c>
    </row>
    <row r="43" ht="15">
      <c r="C43" s="7" t="s">
        <v>33</v>
      </c>
    </row>
    <row r="44" spans="3:4" ht="15">
      <c r="C44" s="7" t="s">
        <v>34</v>
      </c>
      <c r="D44" s="1">
        <v>602664.23</v>
      </c>
    </row>
    <row r="45" spans="3:4" ht="15">
      <c r="C45" s="7" t="s">
        <v>19</v>
      </c>
      <c r="D45" s="3">
        <f>SUM(D43:D44)</f>
        <v>602664.23</v>
      </c>
    </row>
    <row r="46" spans="2:5" ht="15">
      <c r="B46" s="7" t="s">
        <v>35</v>
      </c>
      <c r="E46" s="1">
        <f>D41-D45</f>
        <v>-602664.23</v>
      </c>
    </row>
    <row r="47" spans="1:5" ht="15">
      <c r="A47" s="7" t="s">
        <v>36</v>
      </c>
      <c r="E47" s="3">
        <f>E24+E36+E46</f>
        <v>2730863.99</v>
      </c>
    </row>
    <row r="48" spans="1:5" ht="15">
      <c r="A48" s="7" t="s">
        <v>37</v>
      </c>
      <c r="E48" s="1">
        <v>17047667.98</v>
      </c>
    </row>
    <row r="49" spans="1:5" ht="15.75" thickBot="1">
      <c r="A49" s="4" t="s">
        <v>38</v>
      </c>
      <c r="B49" s="4"/>
      <c r="C49" s="4"/>
      <c r="D49" s="5"/>
      <c r="E49" s="6">
        <f>E47+E48</f>
        <v>19778531.97</v>
      </c>
    </row>
    <row r="50" ht="15.75" thickTop="1"/>
  </sheetData>
  <sheetProtection/>
  <mergeCells count="3">
    <mergeCell ref="A3:E3"/>
    <mergeCell ref="A4:E4"/>
    <mergeCell ref="A5:E5"/>
  </mergeCells>
  <printOptions horizontalCentered="1" verticalCentered="1"/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51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9.140625" style="7" customWidth="1"/>
    <col min="2" max="2" width="13.421875" style="7" customWidth="1"/>
    <col min="3" max="3" width="49.28125" style="7" customWidth="1"/>
    <col min="4" max="4" width="15.7109375" style="1" customWidth="1"/>
    <col min="5" max="5" width="15.00390625" style="1" customWidth="1"/>
    <col min="6" max="16384" width="9.140625" style="7" customWidth="1"/>
  </cols>
  <sheetData>
    <row r="1" ht="15">
      <c r="A1" s="7" t="s">
        <v>0</v>
      </c>
    </row>
    <row r="2" ht="15">
      <c r="A2" s="7" t="s">
        <v>1</v>
      </c>
    </row>
    <row r="3" spans="1:5" ht="15">
      <c r="A3" s="69" t="s">
        <v>2</v>
      </c>
      <c r="B3" s="69"/>
      <c r="C3" s="69"/>
      <c r="D3" s="69"/>
      <c r="E3" s="69"/>
    </row>
    <row r="4" spans="1:5" ht="15">
      <c r="A4" s="69" t="s">
        <v>3</v>
      </c>
      <c r="B4" s="69"/>
      <c r="C4" s="69"/>
      <c r="D4" s="69"/>
      <c r="E4" s="69"/>
    </row>
    <row r="5" spans="1:5" ht="15">
      <c r="A5" s="69" t="s">
        <v>4</v>
      </c>
      <c r="B5" s="69"/>
      <c r="C5" s="69"/>
      <c r="D5" s="69"/>
      <c r="E5" s="69"/>
    </row>
    <row r="8" ht="15">
      <c r="A8" s="7" t="s">
        <v>30</v>
      </c>
    </row>
    <row r="9" ht="15">
      <c r="B9" s="7" t="s">
        <v>5</v>
      </c>
    </row>
    <row r="10" spans="3:4" ht="15">
      <c r="C10" s="7" t="s">
        <v>6</v>
      </c>
      <c r="D10" s="1">
        <f>'data 3rd qtr'!D33-'data 3rd qtr'!D30</f>
        <v>4711176.5</v>
      </c>
    </row>
    <row r="11" spans="3:4" ht="15">
      <c r="C11" s="7" t="s">
        <v>7</v>
      </c>
      <c r="D11" s="1">
        <f>'data 3rd qtr'!D30</f>
        <v>43940085</v>
      </c>
    </row>
    <row r="12" spans="3:4" ht="15">
      <c r="C12" s="7" t="s">
        <v>8</v>
      </c>
      <c r="D12" s="1">
        <v>0</v>
      </c>
    </row>
    <row r="13" spans="3:4" ht="15">
      <c r="C13" s="7" t="s">
        <v>9</v>
      </c>
      <c r="D13" s="1">
        <v>0</v>
      </c>
    </row>
    <row r="14" spans="3:4" ht="15">
      <c r="C14" s="7" t="s">
        <v>10</v>
      </c>
      <c r="D14" s="1">
        <v>0</v>
      </c>
    </row>
    <row r="15" spans="3:4" ht="15">
      <c r="C15" s="7" t="s">
        <v>11</v>
      </c>
      <c r="D15" s="1">
        <f>'data 3rd qtr'!D55</f>
        <v>16222723.53</v>
      </c>
    </row>
    <row r="16" spans="3:4" ht="15">
      <c r="C16" s="7" t="s">
        <v>12</v>
      </c>
      <c r="D16" s="2">
        <f>SUM(D10:D15)</f>
        <v>64873985.03</v>
      </c>
    </row>
    <row r="17" ht="15">
      <c r="B17" s="7" t="s">
        <v>13</v>
      </c>
    </row>
    <row r="18" ht="15">
      <c r="C18" s="7" t="s">
        <v>14</v>
      </c>
    </row>
    <row r="19" spans="3:4" ht="15">
      <c r="C19" s="7" t="s">
        <v>15</v>
      </c>
      <c r="D19" s="1">
        <f>'data 3rd qtr'!D129</f>
        <v>27549723.089999996</v>
      </c>
    </row>
    <row r="20" spans="3:4" ht="15">
      <c r="C20" s="7" t="s">
        <v>16</v>
      </c>
      <c r="D20" s="1">
        <f>'data 3rd qtr'!D154</f>
        <v>34211227.26</v>
      </c>
    </row>
    <row r="21" spans="3:4" ht="15">
      <c r="C21" s="7" t="s">
        <v>17</v>
      </c>
      <c r="D21" s="1">
        <v>0</v>
      </c>
    </row>
    <row r="22" spans="3:4" ht="15">
      <c r="C22" s="7" t="s">
        <v>18</v>
      </c>
      <c r="D22" s="1">
        <v>0</v>
      </c>
    </row>
    <row r="23" spans="3:4" ht="15">
      <c r="C23" s="7" t="s">
        <v>19</v>
      </c>
      <c r="D23" s="3">
        <f>SUM(D19:D22)</f>
        <v>61760950.349999994</v>
      </c>
    </row>
    <row r="24" spans="2:5" ht="15">
      <c r="B24" s="7" t="s">
        <v>20</v>
      </c>
      <c r="E24" s="1">
        <f>D16-D23</f>
        <v>3113034.680000007</v>
      </c>
    </row>
    <row r="25" ht="15">
      <c r="A25" s="7" t="s">
        <v>21</v>
      </c>
    </row>
    <row r="26" ht="15">
      <c r="B26" s="7" t="s">
        <v>5</v>
      </c>
    </row>
    <row r="27" spans="3:4" ht="15">
      <c r="C27" s="7" t="s">
        <v>22</v>
      </c>
      <c r="D27" s="1">
        <v>0</v>
      </c>
    </row>
    <row r="28" spans="3:4" ht="15">
      <c r="C28" s="7" t="s">
        <v>23</v>
      </c>
      <c r="D28" s="1">
        <v>0</v>
      </c>
    </row>
    <row r="29" spans="3:4" ht="15">
      <c r="C29" s="7" t="s">
        <v>24</v>
      </c>
      <c r="D29" s="1">
        <v>0</v>
      </c>
    </row>
    <row r="30" spans="3:4" ht="15">
      <c r="C30" s="7" t="s">
        <v>12</v>
      </c>
      <c r="D30" s="2">
        <f>SUM(D27:D29)</f>
        <v>0</v>
      </c>
    </row>
    <row r="31" ht="15">
      <c r="B31" s="7" t="s">
        <v>13</v>
      </c>
    </row>
    <row r="32" spans="3:4" ht="15">
      <c r="C32" s="7" t="s">
        <v>25</v>
      </c>
      <c r="D32" s="1">
        <f>'data 3rd qtr'!D166</f>
        <v>1107482.1600000001</v>
      </c>
    </row>
    <row r="33" spans="3:4" ht="15">
      <c r="C33" s="7" t="s">
        <v>26</v>
      </c>
      <c r="D33" s="1">
        <v>0</v>
      </c>
    </row>
    <row r="34" spans="3:4" ht="15">
      <c r="C34" s="7" t="s">
        <v>27</v>
      </c>
      <c r="D34" s="1">
        <v>0</v>
      </c>
    </row>
    <row r="35" spans="3:4" ht="15">
      <c r="C35" s="7" t="s">
        <v>19</v>
      </c>
      <c r="D35" s="3">
        <f>SUM(D32:D34)</f>
        <v>1107482.1600000001</v>
      </c>
    </row>
    <row r="36" spans="2:5" ht="15">
      <c r="B36" s="7" t="s">
        <v>28</v>
      </c>
      <c r="E36" s="1">
        <f>D30-D35</f>
        <v>-1107482.1600000001</v>
      </c>
    </row>
    <row r="37" ht="15">
      <c r="A37" s="7" t="s">
        <v>29</v>
      </c>
    </row>
    <row r="38" ht="15">
      <c r="B38" s="7" t="s">
        <v>5</v>
      </c>
    </row>
    <row r="39" spans="3:4" ht="15">
      <c r="C39" s="7" t="s">
        <v>31</v>
      </c>
      <c r="D39" s="1">
        <v>0</v>
      </c>
    </row>
    <row r="40" spans="3:4" ht="15">
      <c r="C40" s="7" t="s">
        <v>32</v>
      </c>
      <c r="D40" s="1">
        <v>0</v>
      </c>
    </row>
    <row r="41" spans="3:4" ht="15">
      <c r="C41" s="7" t="s">
        <v>12</v>
      </c>
      <c r="D41" s="2">
        <f>SUM(D39:D40)</f>
        <v>0</v>
      </c>
    </row>
    <row r="42" ht="15">
      <c r="B42" s="7" t="s">
        <v>13</v>
      </c>
    </row>
    <row r="43" spans="3:4" ht="15">
      <c r="C43" s="7" t="s">
        <v>33</v>
      </c>
      <c r="D43" s="1">
        <v>0</v>
      </c>
    </row>
    <row r="44" spans="3:4" ht="15">
      <c r="C44" s="7" t="s">
        <v>34</v>
      </c>
      <c r="D44" s="1">
        <f>'data 3rd qtr'!D171</f>
        <v>748868.63</v>
      </c>
    </row>
    <row r="45" spans="3:4" ht="15">
      <c r="C45" s="7" t="s">
        <v>19</v>
      </c>
      <c r="D45" s="3">
        <f>SUM(D43:D44)</f>
        <v>748868.63</v>
      </c>
    </row>
    <row r="46" spans="2:5" ht="15">
      <c r="B46" s="7" t="s">
        <v>35</v>
      </c>
      <c r="E46" s="1">
        <f>D41-D45</f>
        <v>-748868.63</v>
      </c>
    </row>
    <row r="47" spans="1:5" ht="15">
      <c r="A47" s="7" t="s">
        <v>36</v>
      </c>
      <c r="E47" s="3">
        <f>E24+E36+E46</f>
        <v>1256683.890000007</v>
      </c>
    </row>
    <row r="48" spans="1:5" ht="15">
      <c r="A48" s="7" t="s">
        <v>37</v>
      </c>
      <c r="E48" s="1">
        <v>17047667.98</v>
      </c>
    </row>
    <row r="49" spans="1:5" ht="15.75" thickBot="1">
      <c r="A49" s="4" t="s">
        <v>38</v>
      </c>
      <c r="B49" s="4"/>
      <c r="C49" s="4"/>
      <c r="D49" s="5"/>
      <c r="E49" s="6">
        <f>E47+E48</f>
        <v>18304351.87000001</v>
      </c>
    </row>
    <row r="50" ht="15.75" thickTop="1"/>
    <row r="51" ht="15">
      <c r="D51" s="18"/>
    </row>
  </sheetData>
  <sheetProtection/>
  <mergeCells count="3">
    <mergeCell ref="A3:E3"/>
    <mergeCell ref="A4:E4"/>
    <mergeCell ref="A5:E5"/>
  </mergeCells>
  <printOptions horizontalCentered="1" verticalCentered="1"/>
  <pageMargins left="0.2" right="0.2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.8515625" style="0" customWidth="1"/>
    <col min="2" max="2" width="9.140625" style="8" customWidth="1"/>
    <col min="3" max="3" width="58.7109375" style="0" customWidth="1"/>
    <col min="4" max="4" width="15.57421875" style="18" customWidth="1"/>
  </cols>
  <sheetData>
    <row r="1" ht="33.75">
      <c r="A1" s="9" t="s">
        <v>40</v>
      </c>
    </row>
    <row r="3" spans="1:4" ht="15">
      <c r="A3" s="10" t="s">
        <v>41</v>
      </c>
      <c r="B3" s="11"/>
      <c r="C3" s="12"/>
      <c r="D3" s="21" t="s">
        <v>161</v>
      </c>
    </row>
    <row r="4" spans="1:4" ht="15">
      <c r="A4" s="13"/>
      <c r="B4" s="24">
        <v>559</v>
      </c>
      <c r="C4" s="22" t="s">
        <v>163</v>
      </c>
      <c r="D4" s="23">
        <v>19774</v>
      </c>
    </row>
    <row r="5" spans="1:4" ht="15">
      <c r="A5" s="13"/>
      <c r="B5" s="14">
        <v>564</v>
      </c>
      <c r="C5" s="15" t="s">
        <v>42</v>
      </c>
      <c r="D5" s="20">
        <v>800</v>
      </c>
    </row>
    <row r="6" spans="1:4" ht="15">
      <c r="A6" s="13"/>
      <c r="B6" s="14">
        <v>581</v>
      </c>
      <c r="C6" s="15" t="s">
        <v>43</v>
      </c>
      <c r="D6" s="20">
        <v>8400</v>
      </c>
    </row>
    <row r="7" spans="1:4" ht="15">
      <c r="A7" s="13"/>
      <c r="B7" s="14">
        <v>582</v>
      </c>
      <c r="C7" s="15" t="s">
        <v>44</v>
      </c>
      <c r="D7" s="20">
        <v>537844.12</v>
      </c>
    </row>
    <row r="8" spans="1:4" ht="15">
      <c r="A8" s="13"/>
      <c r="B8" s="14">
        <v>583</v>
      </c>
      <c r="C8" s="15" t="s">
        <v>45</v>
      </c>
      <c r="D8" s="20">
        <v>131658.15</v>
      </c>
    </row>
    <row r="9" spans="1:4" ht="15">
      <c r="A9" s="13"/>
      <c r="B9" s="14">
        <v>584</v>
      </c>
      <c r="C9" s="15" t="s">
        <v>46</v>
      </c>
      <c r="D9" s="20"/>
    </row>
    <row r="10" spans="1:4" ht="15">
      <c r="A10" s="13"/>
      <c r="B10" s="14">
        <v>588</v>
      </c>
      <c r="C10" s="15" t="s">
        <v>47</v>
      </c>
      <c r="D10" s="20">
        <v>904072.62</v>
      </c>
    </row>
    <row r="11" spans="1:4" ht="15">
      <c r="A11" s="13"/>
      <c r="B11" s="14">
        <v>594</v>
      </c>
      <c r="C11" s="15" t="s">
        <v>180</v>
      </c>
      <c r="D11" s="20">
        <v>24020.68</v>
      </c>
    </row>
    <row r="12" spans="1:4" ht="15">
      <c r="A12" s="13"/>
      <c r="B12" s="14">
        <v>601</v>
      </c>
      <c r="C12" s="15" t="s">
        <v>48</v>
      </c>
      <c r="D12" s="20">
        <v>5900</v>
      </c>
    </row>
    <row r="13" spans="1:4" ht="15">
      <c r="A13" s="13"/>
      <c r="B13" s="14">
        <v>603</v>
      </c>
      <c r="C13" s="15" t="s">
        <v>49</v>
      </c>
      <c r="D13" s="20"/>
    </row>
    <row r="14" spans="1:4" ht="15">
      <c r="A14" s="13"/>
      <c r="B14" s="14">
        <v>605</v>
      </c>
      <c r="C14" s="15" t="s">
        <v>50</v>
      </c>
      <c r="D14" s="20">
        <v>367041.84</v>
      </c>
    </row>
    <row r="15" spans="1:4" ht="15">
      <c r="A15" s="13"/>
      <c r="B15" s="14">
        <v>606</v>
      </c>
      <c r="C15" s="15" t="s">
        <v>51</v>
      </c>
      <c r="D15" s="20">
        <v>171752</v>
      </c>
    </row>
    <row r="16" spans="1:4" ht="15">
      <c r="A16" s="13"/>
      <c r="B16" s="14">
        <v>609</v>
      </c>
      <c r="C16" s="15" t="s">
        <v>52</v>
      </c>
      <c r="D16" s="20"/>
    </row>
    <row r="17" spans="1:4" ht="15">
      <c r="A17" s="13"/>
      <c r="B17" s="14">
        <v>613</v>
      </c>
      <c r="C17" s="15" t="s">
        <v>53</v>
      </c>
      <c r="D17" s="20">
        <v>418860</v>
      </c>
    </row>
    <row r="18" spans="1:4" ht="15">
      <c r="A18" s="13"/>
      <c r="B18" s="14">
        <v>616</v>
      </c>
      <c r="C18" s="15" t="s">
        <v>54</v>
      </c>
      <c r="D18" s="20">
        <v>8450</v>
      </c>
    </row>
    <row r="19" spans="1:4" ht="15">
      <c r="A19" s="13"/>
      <c r="B19" s="14">
        <v>617</v>
      </c>
      <c r="C19" s="15" t="s">
        <v>55</v>
      </c>
      <c r="D19" s="20">
        <v>115176</v>
      </c>
    </row>
    <row r="20" spans="1:4" ht="15">
      <c r="A20" s="13"/>
      <c r="B20" s="14">
        <v>619</v>
      </c>
      <c r="C20" s="15" t="s">
        <v>56</v>
      </c>
      <c r="D20" s="20">
        <v>69726</v>
      </c>
    </row>
    <row r="21" spans="1:4" ht="15">
      <c r="A21" s="13"/>
      <c r="B21" s="14">
        <v>628</v>
      </c>
      <c r="C21" s="15" t="s">
        <v>57</v>
      </c>
      <c r="D21" s="20">
        <v>64350</v>
      </c>
    </row>
    <row r="22" spans="1:4" ht="15">
      <c r="A22" s="13"/>
      <c r="B22" s="14">
        <v>633</v>
      </c>
      <c r="C22" s="15" t="s">
        <v>58</v>
      </c>
      <c r="D22" s="20">
        <v>10200</v>
      </c>
    </row>
    <row r="23" spans="1:4" ht="15">
      <c r="A23" s="13"/>
      <c r="B23" s="14">
        <v>636</v>
      </c>
      <c r="C23" s="15" t="s">
        <v>59</v>
      </c>
      <c r="D23" s="20">
        <v>400938.1</v>
      </c>
    </row>
    <row r="24" spans="1:4" ht="15">
      <c r="A24" s="13"/>
      <c r="B24" s="14">
        <v>637</v>
      </c>
      <c r="C24" s="15" t="s">
        <v>60</v>
      </c>
      <c r="D24" s="20">
        <v>17114</v>
      </c>
    </row>
    <row r="25" spans="1:4" ht="15">
      <c r="A25" s="13"/>
      <c r="B25" s="14">
        <v>639</v>
      </c>
      <c r="C25" s="15" t="s">
        <v>61</v>
      </c>
      <c r="D25" s="20">
        <v>1035236.14</v>
      </c>
    </row>
    <row r="26" spans="1:4" ht="15">
      <c r="A26" s="13"/>
      <c r="B26" s="14">
        <v>642</v>
      </c>
      <c r="C26" s="15" t="s">
        <v>62</v>
      </c>
      <c r="D26" s="20">
        <v>119070</v>
      </c>
    </row>
    <row r="27" spans="1:4" ht="15">
      <c r="A27" s="13"/>
      <c r="B27" s="14">
        <v>648</v>
      </c>
      <c r="C27" s="15" t="s">
        <v>63</v>
      </c>
      <c r="D27" s="20">
        <v>229268.36</v>
      </c>
    </row>
    <row r="28" spans="1:4" ht="15">
      <c r="A28" s="13"/>
      <c r="B28" s="14">
        <v>649</v>
      </c>
      <c r="C28" s="15" t="s">
        <v>64</v>
      </c>
      <c r="D28" s="20">
        <v>350</v>
      </c>
    </row>
    <row r="29" spans="1:4" ht="15">
      <c r="A29" s="13"/>
      <c r="B29" s="14">
        <v>664</v>
      </c>
      <c r="C29" s="15" t="s">
        <v>65</v>
      </c>
      <c r="D29" s="20">
        <v>35825.43</v>
      </c>
    </row>
    <row r="30" spans="1:4" ht="15">
      <c r="A30" s="13"/>
      <c r="B30" s="14">
        <v>665</v>
      </c>
      <c r="C30" s="15" t="s">
        <v>66</v>
      </c>
      <c r="D30" s="20">
        <v>43940085</v>
      </c>
    </row>
    <row r="31" spans="1:4" ht="15">
      <c r="A31" s="13"/>
      <c r="B31" s="14">
        <v>670</v>
      </c>
      <c r="C31" s="16" t="s">
        <v>181</v>
      </c>
      <c r="D31" s="20">
        <v>1200</v>
      </c>
    </row>
    <row r="32" spans="1:4" ht="15.75" thickBot="1">
      <c r="A32" s="17"/>
      <c r="B32" s="14">
        <v>678</v>
      </c>
      <c r="C32" s="15" t="s">
        <v>67</v>
      </c>
      <c r="D32" s="28">
        <f>21649.06-7500</f>
        <v>14149.060000000001</v>
      </c>
    </row>
    <row r="33" spans="1:4" ht="15.75" thickBot="1">
      <c r="A33" s="25"/>
      <c r="B33" s="26"/>
      <c r="C33" s="25"/>
      <c r="D33" s="29">
        <f>SUM(D4:D32)</f>
        <v>48651261.5</v>
      </c>
    </row>
    <row r="34" spans="1:4" ht="15">
      <c r="A34" s="25"/>
      <c r="B34" s="26"/>
      <c r="C34" s="25"/>
      <c r="D34" s="27"/>
    </row>
    <row r="35" spans="1:4" ht="15">
      <c r="A35" s="25"/>
      <c r="B35" s="26"/>
      <c r="C35" s="25"/>
      <c r="D35" s="27"/>
    </row>
    <row r="37" spans="1:4" ht="15">
      <c r="A37" s="10" t="s">
        <v>68</v>
      </c>
      <c r="B37" s="11"/>
      <c r="C37" s="12"/>
      <c r="D37" s="21" t="s">
        <v>161</v>
      </c>
    </row>
    <row r="38" spans="1:4" ht="15">
      <c r="A38" s="13"/>
      <c r="B38" s="14">
        <v>121</v>
      </c>
      <c r="C38" s="15" t="s">
        <v>69</v>
      </c>
      <c r="D38" s="20">
        <v>30000</v>
      </c>
    </row>
    <row r="39" spans="1:4" ht="15">
      <c r="A39" s="13"/>
      <c r="B39" s="14">
        <v>123</v>
      </c>
      <c r="C39" s="15" t="s">
        <v>70</v>
      </c>
      <c r="D39" s="20">
        <v>55550</v>
      </c>
    </row>
    <row r="40" spans="1:4" ht="15">
      <c r="A40" s="13"/>
      <c r="B40" s="14">
        <v>127</v>
      </c>
      <c r="C40" s="15" t="s">
        <v>71</v>
      </c>
      <c r="D40" s="20">
        <v>1739345.68</v>
      </c>
    </row>
    <row r="41" spans="1:4" ht="15">
      <c r="A41" s="13"/>
      <c r="B41" s="14">
        <v>144</v>
      </c>
      <c r="C41" s="15" t="s">
        <v>160</v>
      </c>
      <c r="D41" s="20">
        <v>1492370.35</v>
      </c>
    </row>
    <row r="42" spans="1:4" ht="15">
      <c r="A42" s="13"/>
      <c r="B42" s="14">
        <v>146</v>
      </c>
      <c r="C42" s="15" t="s">
        <v>72</v>
      </c>
      <c r="D42" s="20"/>
    </row>
    <row r="43" spans="1:4" ht="15">
      <c r="A43" s="13"/>
      <c r="B43" s="14">
        <v>148</v>
      </c>
      <c r="C43" s="15" t="s">
        <v>73</v>
      </c>
      <c r="D43" s="20">
        <v>84354.69</v>
      </c>
    </row>
    <row r="44" spans="1:4" ht="15">
      <c r="A44" s="13"/>
      <c r="B44" s="14">
        <v>412</v>
      </c>
      <c r="C44" s="15" t="s">
        <v>74</v>
      </c>
      <c r="D44" s="20">
        <v>1827020.42</v>
      </c>
    </row>
    <row r="45" spans="1:4" ht="15">
      <c r="A45" s="13"/>
      <c r="B45" s="14">
        <v>413</v>
      </c>
      <c r="C45" s="15" t="s">
        <v>75</v>
      </c>
      <c r="D45" s="20">
        <v>4538605.48</v>
      </c>
    </row>
    <row r="46" spans="1:4" ht="15">
      <c r="A46" s="13"/>
      <c r="B46" s="14">
        <v>414</v>
      </c>
      <c r="C46" s="15" t="s">
        <v>76</v>
      </c>
      <c r="D46" s="20">
        <v>189702.86</v>
      </c>
    </row>
    <row r="47" spans="1:4" ht="15">
      <c r="A47" s="13"/>
      <c r="B47" s="14">
        <v>415</v>
      </c>
      <c r="C47" s="15" t="s">
        <v>77</v>
      </c>
      <c r="D47" s="20">
        <v>300175</v>
      </c>
    </row>
    <row r="48" spans="1:4" ht="15">
      <c r="A48" s="13"/>
      <c r="B48" s="14">
        <v>416</v>
      </c>
      <c r="C48" s="15" t="s">
        <v>78</v>
      </c>
      <c r="D48" s="20">
        <v>1246.5</v>
      </c>
    </row>
    <row r="49" spans="1:4" ht="15">
      <c r="A49" s="13"/>
      <c r="B49" s="14">
        <v>418</v>
      </c>
      <c r="C49" s="15" t="s">
        <v>79</v>
      </c>
      <c r="D49" s="20">
        <v>1900631.61</v>
      </c>
    </row>
    <row r="50" spans="1:4" ht="15">
      <c r="A50" s="13"/>
      <c r="B50" s="14">
        <v>424</v>
      </c>
      <c r="C50" s="15" t="s">
        <v>80</v>
      </c>
      <c r="D50" s="20">
        <v>22673.33</v>
      </c>
    </row>
    <row r="51" spans="1:4" ht="15">
      <c r="A51" s="13"/>
      <c r="B51" s="14">
        <v>426</v>
      </c>
      <c r="C51" s="15" t="s">
        <v>81</v>
      </c>
      <c r="D51" s="20">
        <v>33588.22</v>
      </c>
    </row>
    <row r="52" spans="1:4" ht="15">
      <c r="A52" s="13"/>
      <c r="B52" s="14">
        <v>439</v>
      </c>
      <c r="C52" s="15" t="s">
        <v>82</v>
      </c>
      <c r="D52" s="20">
        <v>3498044.79</v>
      </c>
    </row>
    <row r="53" spans="1:4" ht="15">
      <c r="A53" s="17"/>
      <c r="B53" s="14">
        <v>455</v>
      </c>
      <c r="C53" s="15" t="s">
        <v>83</v>
      </c>
      <c r="D53" s="20">
        <v>359414.6</v>
      </c>
    </row>
    <row r="54" spans="1:4" ht="15.75" thickBot="1">
      <c r="A54" s="25"/>
      <c r="B54" s="14">
        <v>502</v>
      </c>
      <c r="C54" s="15" t="s">
        <v>164</v>
      </c>
      <c r="D54" s="28">
        <v>150000</v>
      </c>
    </row>
    <row r="55" spans="1:4" ht="15.75" thickBot="1">
      <c r="A55" s="25"/>
      <c r="B55" s="26"/>
      <c r="C55" s="25"/>
      <c r="D55" s="30">
        <f>SUM(D38:D54)</f>
        <v>16222723.53</v>
      </c>
    </row>
    <row r="56" spans="1:4" ht="15">
      <c r="A56" s="25"/>
      <c r="B56" s="26"/>
      <c r="C56" s="25"/>
      <c r="D56" s="27"/>
    </row>
    <row r="57" spans="1:4" ht="15">
      <c r="A57" s="25"/>
      <c r="B57" s="26"/>
      <c r="C57" s="25"/>
      <c r="D57" s="27"/>
    </row>
    <row r="59" spans="1:4" ht="15">
      <c r="A59" s="10" t="s">
        <v>84</v>
      </c>
      <c r="B59" s="11"/>
      <c r="C59" s="12"/>
      <c r="D59" s="21" t="s">
        <v>162</v>
      </c>
    </row>
    <row r="60" spans="1:4" ht="15">
      <c r="A60" s="13"/>
      <c r="B60" s="14">
        <v>144</v>
      </c>
      <c r="C60" s="15" t="s">
        <v>80</v>
      </c>
      <c r="D60" s="20">
        <v>517615.97</v>
      </c>
    </row>
    <row r="61" spans="1:4" ht="15">
      <c r="A61" s="13"/>
      <c r="B61" s="14">
        <v>148</v>
      </c>
      <c r="C61" s="15" t="s">
        <v>73</v>
      </c>
      <c r="D61" s="20">
        <v>680092.08</v>
      </c>
    </row>
    <row r="62" spans="1:4" ht="15">
      <c r="A62" s="13"/>
      <c r="B62" s="14">
        <v>185</v>
      </c>
      <c r="C62" s="15" t="s">
        <v>171</v>
      </c>
      <c r="D62" s="20">
        <v>1682.39</v>
      </c>
    </row>
    <row r="63" spans="1:4" ht="15">
      <c r="A63" s="13"/>
      <c r="B63" s="14">
        <v>412</v>
      </c>
      <c r="C63" s="15" t="s">
        <v>74</v>
      </c>
      <c r="D63" s="20">
        <v>2574133.91</v>
      </c>
    </row>
    <row r="64" spans="1:4" ht="15">
      <c r="A64" s="13"/>
      <c r="B64" s="14">
        <v>413</v>
      </c>
      <c r="C64" s="15" t="s">
        <v>75</v>
      </c>
      <c r="D64" s="20">
        <v>4057044.72</v>
      </c>
    </row>
    <row r="65" spans="1:4" ht="15">
      <c r="A65" s="13"/>
      <c r="B65" s="14">
        <v>414</v>
      </c>
      <c r="C65" s="15" t="s">
        <v>76</v>
      </c>
      <c r="D65" s="20">
        <v>205544.58</v>
      </c>
    </row>
    <row r="66" spans="1:4" ht="15">
      <c r="A66" s="13"/>
      <c r="B66" s="14">
        <v>415</v>
      </c>
      <c r="C66" s="15" t="s">
        <v>77</v>
      </c>
      <c r="D66" s="20">
        <v>233875</v>
      </c>
    </row>
    <row r="67" spans="1:4" ht="15">
      <c r="A67" s="13"/>
      <c r="B67" s="14">
        <v>416</v>
      </c>
      <c r="C67" s="15" t="s">
        <v>78</v>
      </c>
      <c r="D67" s="20"/>
    </row>
    <row r="68" spans="1:4" ht="15">
      <c r="A68" s="13"/>
      <c r="B68" s="14">
        <v>418</v>
      </c>
      <c r="C68" s="15" t="s">
        <v>79</v>
      </c>
      <c r="D68" s="20">
        <v>1857674.37</v>
      </c>
    </row>
    <row r="69" spans="1:4" ht="15">
      <c r="A69" s="13"/>
      <c r="B69" s="14">
        <v>424</v>
      </c>
      <c r="C69" s="15" t="s">
        <v>80</v>
      </c>
      <c r="D69" s="20">
        <v>3788544.45</v>
      </c>
    </row>
    <row r="70" spans="1:4" ht="15">
      <c r="A70" s="13"/>
      <c r="B70" s="14">
        <v>426</v>
      </c>
      <c r="C70" s="15" t="s">
        <v>165</v>
      </c>
      <c r="D70" s="20">
        <v>83181</v>
      </c>
    </row>
    <row r="71" spans="1:4" ht="15">
      <c r="A71" s="13"/>
      <c r="B71" s="14">
        <v>439</v>
      </c>
      <c r="C71" s="15" t="s">
        <v>82</v>
      </c>
      <c r="D71" s="20">
        <v>5642247.33</v>
      </c>
    </row>
    <row r="72" spans="1:4" ht="15">
      <c r="A72" s="13"/>
      <c r="B72" s="14">
        <v>451</v>
      </c>
      <c r="C72" s="15" t="s">
        <v>85</v>
      </c>
      <c r="D72" s="20">
        <v>1739345.68</v>
      </c>
    </row>
    <row r="73" spans="1:4" ht="15">
      <c r="A73" s="13"/>
      <c r="B73" s="14">
        <v>455</v>
      </c>
      <c r="C73" s="15" t="s">
        <v>86</v>
      </c>
      <c r="D73" s="20">
        <v>94471.51</v>
      </c>
    </row>
    <row r="74" spans="1:4" ht="15">
      <c r="A74" s="13"/>
      <c r="B74" s="14">
        <v>581</v>
      </c>
      <c r="C74" s="15" t="s">
        <v>87</v>
      </c>
      <c r="D74" s="20">
        <v>6150</v>
      </c>
    </row>
    <row r="75" spans="1:4" ht="15">
      <c r="A75" s="13"/>
      <c r="B75" s="14">
        <v>606</v>
      </c>
      <c r="C75" s="15" t="s">
        <v>51</v>
      </c>
      <c r="D75" s="20">
        <v>16800</v>
      </c>
    </row>
    <row r="76" spans="1:4" ht="15">
      <c r="A76" s="13"/>
      <c r="B76" s="14">
        <v>613</v>
      </c>
      <c r="C76" s="15" t="s">
        <v>170</v>
      </c>
      <c r="D76" s="20">
        <v>915</v>
      </c>
    </row>
    <row r="77" spans="1:4" ht="15">
      <c r="A77" s="13"/>
      <c r="B77" s="14">
        <v>684</v>
      </c>
      <c r="C77" s="15" t="s">
        <v>88</v>
      </c>
      <c r="D77" s="20"/>
    </row>
    <row r="78" spans="1:4" ht="15">
      <c r="A78" s="13"/>
      <c r="B78" s="14">
        <v>710</v>
      </c>
      <c r="C78" s="15" t="s">
        <v>173</v>
      </c>
      <c r="D78" s="20">
        <v>16000</v>
      </c>
    </row>
    <row r="79" spans="1:4" ht="15">
      <c r="A79" s="13"/>
      <c r="B79" s="14">
        <v>736</v>
      </c>
      <c r="C79" s="15" t="s">
        <v>172</v>
      </c>
      <c r="D79" s="20">
        <v>200000</v>
      </c>
    </row>
    <row r="80" spans="1:4" ht="15">
      <c r="A80" s="13"/>
      <c r="B80" s="14">
        <v>755</v>
      </c>
      <c r="C80" s="15" t="s">
        <v>89</v>
      </c>
      <c r="D80" s="20">
        <v>795186.11</v>
      </c>
    </row>
    <row r="81" spans="1:4" ht="15">
      <c r="A81" s="13"/>
      <c r="B81" s="14">
        <v>756</v>
      </c>
      <c r="C81" s="15" t="s">
        <v>90</v>
      </c>
      <c r="D81" s="20">
        <v>66487.5</v>
      </c>
    </row>
    <row r="82" spans="1:4" ht="15">
      <c r="A82" s="13"/>
      <c r="B82" s="14">
        <v>761</v>
      </c>
      <c r="C82" s="15" t="s">
        <v>91</v>
      </c>
      <c r="D82" s="20">
        <v>1121871.08</v>
      </c>
    </row>
    <row r="83" spans="1:4" ht="15">
      <c r="A83" s="13"/>
      <c r="B83" s="14">
        <v>762</v>
      </c>
      <c r="C83" s="15" t="s">
        <v>92</v>
      </c>
      <c r="D83" s="20">
        <v>211706.5</v>
      </c>
    </row>
    <row r="84" spans="1:4" ht="15">
      <c r="A84" s="13"/>
      <c r="B84" s="14">
        <v>765</v>
      </c>
      <c r="C84" s="15" t="s">
        <v>93</v>
      </c>
      <c r="D84" s="20"/>
    </row>
    <row r="85" spans="1:4" ht="15">
      <c r="A85" s="13"/>
      <c r="B85" s="14">
        <v>766</v>
      </c>
      <c r="C85" s="15" t="s">
        <v>94</v>
      </c>
      <c r="D85" s="20">
        <v>86711</v>
      </c>
    </row>
    <row r="86" spans="1:4" ht="15">
      <c r="A86" s="13"/>
      <c r="B86" s="14">
        <v>767</v>
      </c>
      <c r="C86" s="15" t="s">
        <v>95</v>
      </c>
      <c r="D86" s="20">
        <v>890664.07</v>
      </c>
    </row>
    <row r="87" spans="1:4" ht="15">
      <c r="A87" s="13"/>
      <c r="B87" s="14">
        <v>771</v>
      </c>
      <c r="C87" s="15" t="s">
        <v>96</v>
      </c>
      <c r="D87" s="20">
        <v>995</v>
      </c>
    </row>
    <row r="88" spans="1:4" ht="15">
      <c r="A88" s="13"/>
      <c r="B88" s="14">
        <v>772</v>
      </c>
      <c r="C88" s="15" t="s">
        <v>168</v>
      </c>
      <c r="D88" s="20">
        <v>65126.22</v>
      </c>
    </row>
    <row r="89" spans="1:4" ht="15">
      <c r="A89" s="13"/>
      <c r="B89" s="14">
        <v>773</v>
      </c>
      <c r="C89" s="15" t="s">
        <v>97</v>
      </c>
      <c r="D89" s="20"/>
    </row>
    <row r="90" spans="1:4" ht="15">
      <c r="A90" s="13"/>
      <c r="B90" s="14">
        <v>774</v>
      </c>
      <c r="C90" s="15" t="s">
        <v>98</v>
      </c>
      <c r="D90" s="20">
        <v>55048.9</v>
      </c>
    </row>
    <row r="91" spans="1:4" ht="15">
      <c r="A91" s="13"/>
      <c r="B91" s="14">
        <v>775</v>
      </c>
      <c r="C91" s="15" t="s">
        <v>99</v>
      </c>
      <c r="D91" s="20">
        <v>4080</v>
      </c>
    </row>
    <row r="92" spans="1:4" ht="15">
      <c r="A92" s="13"/>
      <c r="B92" s="14">
        <v>778</v>
      </c>
      <c r="C92" s="15" t="s">
        <v>100</v>
      </c>
      <c r="D92" s="20">
        <v>1000</v>
      </c>
    </row>
    <row r="93" spans="1:4" ht="15">
      <c r="A93" s="13"/>
      <c r="B93" s="14">
        <v>779</v>
      </c>
      <c r="C93" s="15" t="s">
        <v>101</v>
      </c>
      <c r="D93" s="20"/>
    </row>
    <row r="94" spans="1:4" ht="15">
      <c r="A94" s="13"/>
      <c r="B94" s="14">
        <v>780</v>
      </c>
      <c r="C94" s="15" t="s">
        <v>102</v>
      </c>
      <c r="D94" s="20"/>
    </row>
    <row r="95" spans="1:4" ht="15">
      <c r="A95" s="13"/>
      <c r="B95" s="14">
        <v>781</v>
      </c>
      <c r="C95" s="15" t="s">
        <v>103</v>
      </c>
      <c r="D95" s="20">
        <v>29000</v>
      </c>
    </row>
    <row r="96" spans="1:4" ht="15">
      <c r="A96" s="13"/>
      <c r="B96" s="14">
        <v>782</v>
      </c>
      <c r="C96" s="15" t="s">
        <v>169</v>
      </c>
      <c r="D96" s="20">
        <v>118950</v>
      </c>
    </row>
    <row r="97" spans="1:4" ht="15">
      <c r="A97" s="13"/>
      <c r="B97" s="14">
        <v>783</v>
      </c>
      <c r="C97" s="15" t="s">
        <v>104</v>
      </c>
      <c r="D97" s="20">
        <v>551577.2</v>
      </c>
    </row>
    <row r="98" spans="1:4" ht="15">
      <c r="A98" s="13"/>
      <c r="B98" s="14">
        <v>784</v>
      </c>
      <c r="C98" s="15" t="s">
        <v>166</v>
      </c>
      <c r="D98" s="20">
        <v>33860</v>
      </c>
    </row>
    <row r="99" spans="1:4" ht="15">
      <c r="A99" s="13"/>
      <c r="B99" s="14">
        <v>786</v>
      </c>
      <c r="C99" s="15" t="s">
        <v>105</v>
      </c>
      <c r="D99" s="20"/>
    </row>
    <row r="100" spans="1:4" ht="15">
      <c r="A100" s="13"/>
      <c r="B100" s="14">
        <v>787</v>
      </c>
      <c r="C100" s="15" t="s">
        <v>106</v>
      </c>
      <c r="D100" s="20"/>
    </row>
    <row r="101" spans="1:4" ht="15">
      <c r="A101" s="13"/>
      <c r="B101" s="14">
        <v>788</v>
      </c>
      <c r="C101" s="15" t="s">
        <v>107</v>
      </c>
      <c r="D101" s="20"/>
    </row>
    <row r="102" spans="1:4" ht="15">
      <c r="A102" s="13"/>
      <c r="B102" s="14">
        <v>791</v>
      </c>
      <c r="C102" s="15" t="s">
        <v>108</v>
      </c>
      <c r="D102" s="20">
        <v>7100</v>
      </c>
    </row>
    <row r="103" spans="1:4" ht="15">
      <c r="A103" s="13"/>
      <c r="B103" s="14">
        <v>794</v>
      </c>
      <c r="C103" s="15" t="s">
        <v>167</v>
      </c>
      <c r="D103" s="20">
        <v>4750</v>
      </c>
    </row>
    <row r="104" spans="1:4" ht="15">
      <c r="A104" s="13"/>
      <c r="B104" s="14">
        <v>799</v>
      </c>
      <c r="C104" s="15" t="s">
        <v>109</v>
      </c>
      <c r="D104" s="20">
        <v>13000</v>
      </c>
    </row>
    <row r="105" spans="1:4" ht="15">
      <c r="A105" s="13"/>
      <c r="B105" s="14">
        <v>802</v>
      </c>
      <c r="C105" s="15" t="s">
        <v>175</v>
      </c>
      <c r="D105" s="20">
        <v>43776.07</v>
      </c>
    </row>
    <row r="106" spans="1:4" ht="15">
      <c r="A106" s="13"/>
      <c r="B106" s="14">
        <v>805</v>
      </c>
      <c r="C106" s="15" t="s">
        <v>110</v>
      </c>
      <c r="D106" s="20"/>
    </row>
    <row r="107" spans="1:4" ht="15">
      <c r="A107" s="13"/>
      <c r="B107" s="14">
        <v>811</v>
      </c>
      <c r="C107" s="15" t="s">
        <v>111</v>
      </c>
      <c r="D107" s="20">
        <v>207240.19</v>
      </c>
    </row>
    <row r="108" spans="1:4" ht="15">
      <c r="A108" s="13"/>
      <c r="B108" s="14">
        <v>812</v>
      </c>
      <c r="C108" s="15" t="s">
        <v>112</v>
      </c>
      <c r="D108" s="20"/>
    </row>
    <row r="109" spans="1:4" ht="15">
      <c r="A109" s="13"/>
      <c r="B109" s="14">
        <v>815</v>
      </c>
      <c r="C109" s="15" t="s">
        <v>113</v>
      </c>
      <c r="D109" s="20"/>
    </row>
    <row r="110" spans="1:4" ht="15">
      <c r="A110" s="13"/>
      <c r="B110" s="14">
        <v>821</v>
      </c>
      <c r="C110" s="15" t="s">
        <v>114</v>
      </c>
      <c r="D110" s="20">
        <v>37315</v>
      </c>
    </row>
    <row r="111" spans="1:4" ht="15">
      <c r="A111" s="13"/>
      <c r="B111" s="14">
        <v>822</v>
      </c>
      <c r="C111" s="15" t="s">
        <v>115</v>
      </c>
      <c r="D111" s="20">
        <v>15000</v>
      </c>
    </row>
    <row r="112" spans="1:4" ht="15">
      <c r="A112" s="13"/>
      <c r="B112" s="14">
        <v>823</v>
      </c>
      <c r="C112" s="15" t="s">
        <v>116</v>
      </c>
      <c r="D112" s="20"/>
    </row>
    <row r="113" spans="1:4" ht="15">
      <c r="A113" s="13"/>
      <c r="B113" s="14">
        <v>826</v>
      </c>
      <c r="C113" s="15" t="s">
        <v>176</v>
      </c>
      <c r="D113" s="20">
        <v>26890</v>
      </c>
    </row>
    <row r="114" spans="1:4" ht="15">
      <c r="A114" s="13"/>
      <c r="B114" s="14">
        <v>827</v>
      </c>
      <c r="C114" s="15" t="s">
        <v>117</v>
      </c>
      <c r="D114" s="20"/>
    </row>
    <row r="115" spans="1:4" ht="15">
      <c r="A115" s="13"/>
      <c r="B115" s="14">
        <v>841</v>
      </c>
      <c r="C115" s="15" t="s">
        <v>118</v>
      </c>
      <c r="D115" s="20"/>
    </row>
    <row r="116" spans="1:4" ht="15">
      <c r="A116" s="13"/>
      <c r="B116" s="14">
        <v>848</v>
      </c>
      <c r="C116" s="15" t="s">
        <v>177</v>
      </c>
      <c r="D116" s="20">
        <v>584127.17</v>
      </c>
    </row>
    <row r="117" spans="1:4" ht="15">
      <c r="A117" s="13"/>
      <c r="B117" s="14">
        <v>851</v>
      </c>
      <c r="C117" s="15" t="s">
        <v>119</v>
      </c>
      <c r="D117" s="20"/>
    </row>
    <row r="118" spans="1:4" ht="15">
      <c r="A118" s="13"/>
      <c r="B118" s="14">
        <v>852</v>
      </c>
      <c r="C118" s="15" t="s">
        <v>120</v>
      </c>
      <c r="D118" s="20"/>
    </row>
    <row r="119" spans="1:4" ht="15">
      <c r="A119" s="13"/>
      <c r="B119" s="14">
        <v>855</v>
      </c>
      <c r="C119" s="15" t="s">
        <v>121</v>
      </c>
      <c r="D119" s="20"/>
    </row>
    <row r="120" spans="1:4" ht="15">
      <c r="A120" s="13"/>
      <c r="B120" s="14">
        <v>857</v>
      </c>
      <c r="C120" s="15" t="s">
        <v>122</v>
      </c>
      <c r="D120" s="20"/>
    </row>
    <row r="121" spans="1:4" ht="15">
      <c r="A121" s="13"/>
      <c r="B121" s="14">
        <v>860</v>
      </c>
      <c r="C121" s="15" t="s">
        <v>178</v>
      </c>
      <c r="D121" s="20">
        <v>347331.4</v>
      </c>
    </row>
    <row r="122" spans="1:4" ht="15">
      <c r="A122" s="13"/>
      <c r="B122" s="14">
        <v>878</v>
      </c>
      <c r="C122" s="15" t="s">
        <v>123</v>
      </c>
      <c r="D122" s="20">
        <v>360000</v>
      </c>
    </row>
    <row r="123" spans="1:4" ht="15">
      <c r="A123" s="13"/>
      <c r="B123" s="14">
        <v>884</v>
      </c>
      <c r="C123" s="15" t="s">
        <v>124</v>
      </c>
      <c r="D123" s="20">
        <v>5462</v>
      </c>
    </row>
    <row r="124" spans="1:4" ht="15">
      <c r="A124" s="13"/>
      <c r="B124" s="14">
        <v>892</v>
      </c>
      <c r="C124" s="15" t="s">
        <v>125</v>
      </c>
      <c r="D124" s="20">
        <v>17482.5</v>
      </c>
    </row>
    <row r="125" spans="1:4" ht="15">
      <c r="A125" s="13"/>
      <c r="B125" s="14">
        <v>954</v>
      </c>
      <c r="C125" s="15" t="s">
        <v>126</v>
      </c>
      <c r="D125" s="20">
        <v>204.49</v>
      </c>
    </row>
    <row r="126" spans="1:4" ht="15">
      <c r="A126" s="13"/>
      <c r="B126" s="14">
        <v>971</v>
      </c>
      <c r="C126" s="15" t="s">
        <v>127</v>
      </c>
      <c r="D126" s="20">
        <v>3600</v>
      </c>
    </row>
    <row r="127" spans="1:4" ht="15">
      <c r="A127" s="13"/>
      <c r="B127" s="14">
        <v>975</v>
      </c>
      <c r="C127" s="15" t="s">
        <v>128</v>
      </c>
      <c r="D127" s="20">
        <v>128862.7</v>
      </c>
    </row>
    <row r="128" spans="1:4" ht="15.75" thickBot="1">
      <c r="A128" s="17"/>
      <c r="B128" s="14">
        <v>979</v>
      </c>
      <c r="C128" s="15" t="s">
        <v>129</v>
      </c>
      <c r="D128" s="28">
        <v>0</v>
      </c>
    </row>
    <row r="129" ht="15.75" thickBot="1">
      <c r="D129" s="30">
        <f>SUM(D60:D128)</f>
        <v>27549723.089999996</v>
      </c>
    </row>
    <row r="133" spans="1:4" ht="15">
      <c r="A133" s="10" t="s">
        <v>130</v>
      </c>
      <c r="B133" s="11"/>
      <c r="C133" s="12"/>
      <c r="D133" s="21" t="s">
        <v>162</v>
      </c>
    </row>
    <row r="134" spans="1:4" ht="15">
      <c r="A134" s="13"/>
      <c r="B134" s="14">
        <v>106</v>
      </c>
      <c r="C134" s="15" t="s">
        <v>179</v>
      </c>
      <c r="D134" s="20">
        <v>15070596.75</v>
      </c>
    </row>
    <row r="135" spans="1:4" ht="15">
      <c r="A135" s="13"/>
      <c r="B135" s="14">
        <v>701</v>
      </c>
      <c r="C135" s="15" t="s">
        <v>131</v>
      </c>
      <c r="D135" s="20">
        <v>13757256.42</v>
      </c>
    </row>
    <row r="136" spans="1:4" ht="15">
      <c r="A136" s="13"/>
      <c r="B136" s="14">
        <v>705</v>
      </c>
      <c r="C136" s="15" t="s">
        <v>132</v>
      </c>
      <c r="D136" s="20">
        <v>11000</v>
      </c>
    </row>
    <row r="137" spans="1:4" ht="15">
      <c r="A137" s="13"/>
      <c r="B137" s="14">
        <v>711</v>
      </c>
      <c r="C137" s="15" t="s">
        <v>133</v>
      </c>
      <c r="D137" s="20">
        <v>1268666.67</v>
      </c>
    </row>
    <row r="138" spans="1:4" ht="15">
      <c r="A138" s="13"/>
      <c r="B138" s="14">
        <v>713</v>
      </c>
      <c r="C138" s="15" t="s">
        <v>134</v>
      </c>
      <c r="D138" s="20">
        <v>13152.17</v>
      </c>
    </row>
    <row r="139" spans="1:4" ht="15">
      <c r="A139" s="13"/>
      <c r="B139" s="14">
        <v>714</v>
      </c>
      <c r="C139" s="15" t="s">
        <v>135</v>
      </c>
      <c r="D139" s="20"/>
    </row>
    <row r="140" spans="1:4" ht="15">
      <c r="A140" s="13"/>
      <c r="B140" s="14">
        <v>715</v>
      </c>
      <c r="C140" s="15" t="s">
        <v>136</v>
      </c>
      <c r="D140" s="20">
        <v>10000</v>
      </c>
    </row>
    <row r="141" spans="1:4" ht="15">
      <c r="A141" s="13"/>
      <c r="B141" s="14">
        <v>716</v>
      </c>
      <c r="C141" s="15" t="s">
        <v>137</v>
      </c>
      <c r="D141" s="20">
        <v>6700</v>
      </c>
    </row>
    <row r="142" spans="1:4" ht="15">
      <c r="A142" s="13"/>
      <c r="B142" s="14">
        <v>719</v>
      </c>
      <c r="C142" s="15" t="s">
        <v>138</v>
      </c>
      <c r="D142" s="20"/>
    </row>
    <row r="143" spans="1:4" ht="15">
      <c r="A143" s="13"/>
      <c r="B143" s="14">
        <v>720</v>
      </c>
      <c r="C143" s="15" t="s">
        <v>139</v>
      </c>
      <c r="D143" s="20">
        <v>9000</v>
      </c>
    </row>
    <row r="144" spans="1:4" ht="15">
      <c r="A144" s="13"/>
      <c r="B144" s="14">
        <v>721</v>
      </c>
      <c r="C144" s="15" t="s">
        <v>140</v>
      </c>
      <c r="D144" s="20">
        <v>37694.56</v>
      </c>
    </row>
    <row r="145" spans="1:4" ht="15">
      <c r="A145" s="13"/>
      <c r="B145" s="14">
        <v>724</v>
      </c>
      <c r="C145" s="15" t="s">
        <v>141</v>
      </c>
      <c r="D145" s="20"/>
    </row>
    <row r="146" spans="1:4" ht="15">
      <c r="A146" s="13"/>
      <c r="B146" s="14">
        <v>725</v>
      </c>
      <c r="C146" s="15" t="s">
        <v>142</v>
      </c>
      <c r="D146" s="20">
        <v>13925</v>
      </c>
    </row>
    <row r="147" spans="1:4" ht="15">
      <c r="A147" s="13"/>
      <c r="B147" s="14">
        <v>731</v>
      </c>
      <c r="C147" s="15" t="s">
        <v>143</v>
      </c>
      <c r="D147" s="20">
        <v>1592443.68</v>
      </c>
    </row>
    <row r="148" spans="1:4" ht="15">
      <c r="A148" s="13"/>
      <c r="B148" s="14">
        <v>732</v>
      </c>
      <c r="C148" s="15" t="s">
        <v>144</v>
      </c>
      <c r="D148" s="20">
        <v>63400</v>
      </c>
    </row>
    <row r="149" spans="1:4" ht="15">
      <c r="A149" s="13"/>
      <c r="B149" s="14">
        <v>733</v>
      </c>
      <c r="C149" s="15" t="s">
        <v>145</v>
      </c>
      <c r="D149" s="20">
        <v>150087.5</v>
      </c>
    </row>
    <row r="150" spans="1:4" ht="15">
      <c r="A150" s="13"/>
      <c r="B150" s="14">
        <v>734</v>
      </c>
      <c r="C150" s="15" t="s">
        <v>146</v>
      </c>
      <c r="D150" s="20">
        <v>58459.66</v>
      </c>
    </row>
    <row r="151" spans="1:4" ht="15">
      <c r="A151" s="13"/>
      <c r="B151" s="14">
        <v>742</v>
      </c>
      <c r="C151" s="15" t="s">
        <v>147</v>
      </c>
      <c r="D151" s="20">
        <v>612081.43</v>
      </c>
    </row>
    <row r="152" spans="1:4" ht="15">
      <c r="A152" s="13"/>
      <c r="B152" s="14">
        <v>751</v>
      </c>
      <c r="C152" s="15" t="s">
        <v>148</v>
      </c>
      <c r="D152" s="20">
        <v>1482882.76</v>
      </c>
    </row>
    <row r="153" spans="1:4" ht="15.75" thickBot="1">
      <c r="A153" s="17"/>
      <c r="B153" s="14">
        <v>753</v>
      </c>
      <c r="C153" s="15" t="s">
        <v>149</v>
      </c>
      <c r="D153" s="28">
        <v>53880.66</v>
      </c>
    </row>
    <row r="154" ht="15.75" thickBot="1">
      <c r="D154" s="30">
        <f>SUM(D134:D153)</f>
        <v>34211227.26</v>
      </c>
    </row>
    <row r="157" spans="1:4" ht="15">
      <c r="A157" s="10" t="s">
        <v>150</v>
      </c>
      <c r="B157" s="11"/>
      <c r="C157" s="12"/>
      <c r="D157" s="19"/>
    </row>
    <row r="158" spans="1:4" ht="15">
      <c r="A158" s="13"/>
      <c r="B158" s="14">
        <v>211</v>
      </c>
      <c r="C158" s="15" t="s">
        <v>174</v>
      </c>
      <c r="D158" s="20">
        <v>335882.26</v>
      </c>
    </row>
    <row r="159" spans="1:4" ht="15">
      <c r="A159" s="13"/>
      <c r="B159" s="14">
        <v>215</v>
      </c>
      <c r="C159" s="15" t="s">
        <v>151</v>
      </c>
      <c r="D159" s="20"/>
    </row>
    <row r="160" spans="1:4" ht="15">
      <c r="A160" s="13"/>
      <c r="B160" s="14">
        <v>221</v>
      </c>
      <c r="C160" s="15" t="s">
        <v>152</v>
      </c>
      <c r="D160" s="20">
        <v>570576.9</v>
      </c>
    </row>
    <row r="161" spans="1:4" ht="15">
      <c r="A161" s="13"/>
      <c r="B161" s="14">
        <v>222</v>
      </c>
      <c r="C161" s="15" t="s">
        <v>153</v>
      </c>
      <c r="D161" s="20">
        <v>39410.5</v>
      </c>
    </row>
    <row r="162" spans="1:4" ht="15">
      <c r="A162" s="13"/>
      <c r="B162" s="14">
        <v>223</v>
      </c>
      <c r="C162" s="15" t="s">
        <v>154</v>
      </c>
      <c r="D162" s="20">
        <v>161612.5</v>
      </c>
    </row>
    <row r="163" spans="1:4" ht="15">
      <c r="A163" s="13"/>
      <c r="B163" s="14">
        <v>229</v>
      </c>
      <c r="C163" s="15" t="s">
        <v>155</v>
      </c>
      <c r="D163" s="20"/>
    </row>
    <row r="164" spans="1:4" ht="15">
      <c r="A164" s="13"/>
      <c r="B164" s="14">
        <v>235</v>
      </c>
      <c r="C164" s="15" t="s">
        <v>156</v>
      </c>
      <c r="D164" s="20"/>
    </row>
    <row r="165" spans="1:4" ht="15.75" thickBot="1">
      <c r="A165" s="17"/>
      <c r="B165" s="14">
        <v>250</v>
      </c>
      <c r="C165" s="15" t="s">
        <v>157</v>
      </c>
      <c r="D165" s="28"/>
    </row>
    <row r="166" ht="15.75" thickBot="1">
      <c r="D166" s="29">
        <f>SUM(D158:D165)</f>
        <v>1107482.1600000001</v>
      </c>
    </row>
    <row r="170" spans="1:4" ht="15">
      <c r="A170" s="10" t="s">
        <v>158</v>
      </c>
      <c r="B170" s="11"/>
      <c r="C170" s="12"/>
      <c r="D170" s="19"/>
    </row>
    <row r="171" spans="1:4" ht="15">
      <c r="A171" s="17"/>
      <c r="B171" s="14">
        <v>444</v>
      </c>
      <c r="C171" s="15" t="s">
        <v>159</v>
      </c>
      <c r="D171" s="31">
        <v>748868.63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5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.7109375" style="7" customWidth="1"/>
    <col min="2" max="2" width="4.28125" style="7" customWidth="1"/>
    <col min="3" max="3" width="51.421875" style="7" customWidth="1"/>
    <col min="4" max="4" width="5.7109375" style="64" customWidth="1"/>
    <col min="5" max="5" width="15.7109375" style="18" customWidth="1"/>
    <col min="6" max="6" width="15.00390625" style="18" customWidth="1"/>
    <col min="7" max="7" width="9.140625" style="7" customWidth="1"/>
    <col min="8" max="8" width="14.28125" style="32" bestFit="1" customWidth="1"/>
    <col min="9" max="16384" width="9.140625" style="7" customWidth="1"/>
  </cols>
  <sheetData>
    <row r="1" spans="1:6" ht="15">
      <c r="A1" s="70" t="s">
        <v>4</v>
      </c>
      <c r="B1" s="69"/>
      <c r="C1" s="69"/>
      <c r="D1" s="69"/>
      <c r="E1" s="69"/>
      <c r="F1" s="69"/>
    </row>
    <row r="2" spans="1:6" ht="15">
      <c r="A2" s="71" t="s">
        <v>2</v>
      </c>
      <c r="B2" s="71"/>
      <c r="C2" s="71"/>
      <c r="D2" s="71"/>
      <c r="E2" s="71"/>
      <c r="F2" s="71"/>
    </row>
    <row r="3" spans="1:6" ht="15">
      <c r="A3" s="70" t="s">
        <v>229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ht="15">
      <c r="D5" s="63" t="s">
        <v>201</v>
      </c>
    </row>
    <row r="6" ht="15">
      <c r="B6" s="4" t="s">
        <v>30</v>
      </c>
    </row>
    <row r="7" ht="15">
      <c r="B7" s="4" t="s">
        <v>5</v>
      </c>
    </row>
    <row r="8" spans="3:5" ht="15">
      <c r="C8" s="7" t="s">
        <v>6</v>
      </c>
      <c r="D8" s="64">
        <v>1</v>
      </c>
      <c r="E8" s="18">
        <f>'data 1st qtr'!D10</f>
        <v>2081306.4100000001</v>
      </c>
    </row>
    <row r="9" spans="3:5" ht="15">
      <c r="C9" s="7" t="s">
        <v>7</v>
      </c>
      <c r="D9" s="64">
        <v>2</v>
      </c>
      <c r="E9" s="18">
        <f>'data 1st qtr'!D13</f>
        <v>20704107</v>
      </c>
    </row>
    <row r="10" spans="3:5" ht="15">
      <c r="C10" s="7" t="s">
        <v>8</v>
      </c>
      <c r="D10" s="64">
        <v>3</v>
      </c>
      <c r="E10" s="18">
        <f>'data 1st qtr'!D33</f>
        <v>1335511.3900000001</v>
      </c>
    </row>
    <row r="11" spans="3:5" ht="15">
      <c r="C11" s="7" t="s">
        <v>9</v>
      </c>
      <c r="D11" s="64">
        <v>4</v>
      </c>
      <c r="E11" s="18">
        <f>'data 1st qtr'!D36</f>
        <v>0</v>
      </c>
    </row>
    <row r="12" spans="3:5" ht="15">
      <c r="C12" s="7" t="s">
        <v>10</v>
      </c>
      <c r="E12" s="18">
        <v>0</v>
      </c>
    </row>
    <row r="13" spans="3:5" ht="15">
      <c r="C13" s="7" t="s">
        <v>11</v>
      </c>
      <c r="D13" s="64">
        <v>5</v>
      </c>
      <c r="E13" s="18">
        <f>'data 1st qtr'!D56</f>
        <v>9736799.030000001</v>
      </c>
    </row>
    <row r="14" spans="2:5" ht="15">
      <c r="B14" s="4"/>
      <c r="C14" s="4" t="s">
        <v>12</v>
      </c>
      <c r="D14" s="63"/>
      <c r="E14" s="33">
        <f>SUM(E8:E13)</f>
        <v>33857723.83</v>
      </c>
    </row>
    <row r="15" spans="2:4" ht="15">
      <c r="B15" s="4" t="s">
        <v>13</v>
      </c>
      <c r="C15" s="4"/>
      <c r="D15" s="63"/>
    </row>
    <row r="16" ht="15">
      <c r="C16" t="s">
        <v>202</v>
      </c>
    </row>
    <row r="17" spans="3:5" ht="15">
      <c r="C17" t="s">
        <v>203</v>
      </c>
      <c r="D17" s="64">
        <v>6</v>
      </c>
      <c r="E17" s="18">
        <f>'data 1st qtr'!D89</f>
        <v>1288454.5800000003</v>
      </c>
    </row>
    <row r="18" spans="3:5" ht="15">
      <c r="C18" t="s">
        <v>204</v>
      </c>
      <c r="D18" s="64">
        <v>7</v>
      </c>
      <c r="E18" s="18">
        <f>'data 1st qtr'!D111</f>
        <v>12819320.45</v>
      </c>
    </row>
    <row r="19" spans="3:5" ht="15">
      <c r="C19" s="7" t="s">
        <v>17</v>
      </c>
      <c r="D19" s="64">
        <v>8</v>
      </c>
      <c r="E19" s="18">
        <f>'data 1st qtr'!D114</f>
        <v>0</v>
      </c>
    </row>
    <row r="20" spans="3:5" ht="15">
      <c r="C20" s="7" t="s">
        <v>18</v>
      </c>
      <c r="D20" s="64">
        <v>9</v>
      </c>
      <c r="E20" s="18">
        <f>'data 1st qtr'!D143</f>
        <v>13794771.299999999</v>
      </c>
    </row>
    <row r="21" spans="3:5" ht="15">
      <c r="C21" s="4" t="s">
        <v>19</v>
      </c>
      <c r="E21" s="34">
        <f>SUM(E17:E20)</f>
        <v>27902546.33</v>
      </c>
    </row>
    <row r="22" spans="2:6" ht="15">
      <c r="B22" s="4" t="s">
        <v>20</v>
      </c>
      <c r="F22" s="5">
        <f>E14-E21</f>
        <v>5955177.5</v>
      </c>
    </row>
    <row r="23" ht="15">
      <c r="B23" s="4" t="s">
        <v>21</v>
      </c>
    </row>
    <row r="24" ht="15">
      <c r="B24" s="4" t="s">
        <v>5</v>
      </c>
    </row>
    <row r="25" spans="3:5" ht="15">
      <c r="C25" t="s">
        <v>205</v>
      </c>
      <c r="E25" s="18">
        <v>0</v>
      </c>
    </row>
    <row r="26" spans="3:5" ht="15">
      <c r="C26" t="s">
        <v>206</v>
      </c>
      <c r="E26" s="18">
        <v>0</v>
      </c>
    </row>
    <row r="27" ht="15">
      <c r="C27" t="s">
        <v>208</v>
      </c>
    </row>
    <row r="28" spans="3:5" ht="15">
      <c r="C28" t="s">
        <v>207</v>
      </c>
      <c r="E28" s="18">
        <v>0</v>
      </c>
    </row>
    <row r="29" spans="2:5" ht="15">
      <c r="B29" s="4"/>
      <c r="C29" s="4" t="s">
        <v>12</v>
      </c>
      <c r="E29" s="2">
        <f>SUM(E25:E28)</f>
        <v>0</v>
      </c>
    </row>
    <row r="30" spans="2:3" ht="15">
      <c r="B30" s="4" t="s">
        <v>13</v>
      </c>
      <c r="C30" s="4"/>
    </row>
    <row r="31" ht="15">
      <c r="C31" t="s">
        <v>209</v>
      </c>
    </row>
    <row r="32" spans="3:5" ht="15">
      <c r="C32" t="s">
        <v>210</v>
      </c>
      <c r="D32" s="64">
        <v>10</v>
      </c>
      <c r="E32" s="18">
        <f>'data 1st qtr'!D153</f>
        <v>362249.69</v>
      </c>
    </row>
    <row r="33" ht="15">
      <c r="C33" t="s">
        <v>211</v>
      </c>
    </row>
    <row r="34" ht="15">
      <c r="C34" t="s">
        <v>212</v>
      </c>
    </row>
    <row r="35" ht="15">
      <c r="C35" t="s">
        <v>213</v>
      </c>
    </row>
    <row r="36" spans="3:5" ht="15">
      <c r="C36" t="s">
        <v>214</v>
      </c>
      <c r="E36" s="18">
        <v>0</v>
      </c>
    </row>
    <row r="37" spans="2:6" ht="15">
      <c r="B37" s="4"/>
      <c r="C37" s="4" t="s">
        <v>19</v>
      </c>
      <c r="E37" s="34">
        <f>SUM(E31:E36)</f>
        <v>362249.69</v>
      </c>
      <c r="F37" s="5"/>
    </row>
    <row r="38" spans="2:6" ht="15">
      <c r="B38" s="4" t="s">
        <v>28</v>
      </c>
      <c r="C38" s="4"/>
      <c r="E38" s="5"/>
      <c r="F38" s="5">
        <f>E29-E37</f>
        <v>-362249.69</v>
      </c>
    </row>
    <row r="39" ht="15">
      <c r="B39" s="4" t="s">
        <v>29</v>
      </c>
    </row>
    <row r="40" ht="15">
      <c r="B40" s="4" t="s">
        <v>5</v>
      </c>
    </row>
    <row r="41" spans="3:5" ht="15">
      <c r="C41" t="s">
        <v>215</v>
      </c>
      <c r="E41" s="18">
        <v>0</v>
      </c>
    </row>
    <row r="42" spans="3:5" ht="15">
      <c r="C42" t="s">
        <v>216</v>
      </c>
      <c r="E42" s="18">
        <v>0</v>
      </c>
    </row>
    <row r="43" spans="2:5" ht="15">
      <c r="B43" s="4"/>
      <c r="C43" s="4" t="s">
        <v>12</v>
      </c>
      <c r="E43" s="2">
        <f>SUM(E41:E42)</f>
        <v>0</v>
      </c>
    </row>
    <row r="44" spans="2:3" ht="15">
      <c r="B44" s="4" t="s">
        <v>13</v>
      </c>
      <c r="C44" s="4"/>
    </row>
    <row r="45" spans="3:5" ht="15">
      <c r="C45" t="s">
        <v>217</v>
      </c>
      <c r="E45" s="18">
        <v>0</v>
      </c>
    </row>
    <row r="46" ht="15">
      <c r="C46" t="s">
        <v>218</v>
      </c>
    </row>
    <row r="47" spans="3:5" ht="15">
      <c r="C47" t="s">
        <v>34</v>
      </c>
      <c r="D47" s="64">
        <v>11</v>
      </c>
      <c r="E47" s="18">
        <f>'data 1st qtr'!D156</f>
        <v>0</v>
      </c>
    </row>
    <row r="48" spans="2:5" ht="15">
      <c r="B48" s="4"/>
      <c r="C48" s="7" t="s">
        <v>19</v>
      </c>
      <c r="E48" s="3">
        <f>SUM(E45:E47)</f>
        <v>0</v>
      </c>
    </row>
    <row r="49" spans="2:6" ht="15">
      <c r="B49" s="4" t="s">
        <v>35</v>
      </c>
      <c r="F49" s="5">
        <f>E43-E48</f>
        <v>0</v>
      </c>
    </row>
    <row r="50" spans="2:6" ht="15">
      <c r="B50" s="4" t="s">
        <v>219</v>
      </c>
      <c r="F50" s="34">
        <f>F22+F38+F49</f>
        <v>5592927.81</v>
      </c>
    </row>
    <row r="51" spans="2:6" ht="15">
      <c r="B51" s="4" t="s">
        <v>220</v>
      </c>
      <c r="F51" s="5">
        <v>31695513.1</v>
      </c>
    </row>
    <row r="52" spans="1:9" ht="15.75" thickBot="1">
      <c r="A52" s="4"/>
      <c r="B52" s="4" t="s">
        <v>221</v>
      </c>
      <c r="C52" s="4"/>
      <c r="D52" s="63"/>
      <c r="E52" s="5"/>
      <c r="F52" s="6">
        <f>F50+F51</f>
        <v>37288440.910000004</v>
      </c>
      <c r="H52" s="32">
        <v>37288440.91</v>
      </c>
      <c r="I52" s="62">
        <f>F52-H52</f>
        <v>0</v>
      </c>
    </row>
    <row r="53" ht="15.75" thickTop="1">
      <c r="I53"/>
    </row>
    <row r="55" ht="15">
      <c r="C55" s="65" t="s">
        <v>226</v>
      </c>
    </row>
    <row r="56" ht="15">
      <c r="C56" s="66"/>
    </row>
    <row r="57" ht="15">
      <c r="C57" s="66"/>
    </row>
    <row r="58" ht="15">
      <c r="C58" s="67" t="s">
        <v>227</v>
      </c>
    </row>
    <row r="59" ht="15">
      <c r="C59" s="68" t="s">
        <v>228</v>
      </c>
    </row>
  </sheetData>
  <sheetProtection selectLockedCells="1" selectUnlockedCells="1"/>
  <mergeCells count="4">
    <mergeCell ref="A2:F2"/>
    <mergeCell ref="A3:F3"/>
    <mergeCell ref="A4:F4"/>
    <mergeCell ref="A1:F1"/>
  </mergeCells>
  <printOptions horizontalCentered="1"/>
  <pageMargins left="0.7" right="0.2" top="0.5" bottom="0.25" header="0.3" footer="0.3"/>
  <pageSetup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zoomScale="140" zoomScaleNormal="140" zoomScalePageLayoutView="0" workbookViewId="0" topLeftCell="A48">
      <selection activeCell="D66" sqref="D66"/>
    </sheetView>
  </sheetViews>
  <sheetFormatPr defaultColWidth="9.140625" defaultRowHeight="15"/>
  <cols>
    <col min="1" max="1" width="2.8515625" style="35" customWidth="1"/>
    <col min="2" max="2" width="9.140625" style="36" customWidth="1"/>
    <col min="3" max="3" width="58.7109375" style="35" customWidth="1"/>
    <col min="4" max="4" width="15.57421875" style="37" customWidth="1"/>
    <col min="5" max="16384" width="9.140625" style="35" customWidth="1"/>
  </cols>
  <sheetData>
    <row r="1" ht="12">
      <c r="A1" s="35" t="s">
        <v>40</v>
      </c>
    </row>
    <row r="3" spans="1:4" ht="12">
      <c r="A3" s="38" t="s">
        <v>41</v>
      </c>
      <c r="B3" s="39"/>
      <c r="C3" s="40"/>
      <c r="D3" s="41" t="s">
        <v>161</v>
      </c>
    </row>
    <row r="4" spans="1:4" ht="12">
      <c r="A4" s="42"/>
      <c r="B4" s="43">
        <v>559</v>
      </c>
      <c r="C4" s="44" t="s">
        <v>163</v>
      </c>
      <c r="D4" s="45"/>
    </row>
    <row r="5" spans="1:4" ht="12">
      <c r="A5" s="42"/>
      <c r="B5" s="46">
        <v>564</v>
      </c>
      <c r="C5" s="47" t="s">
        <v>42</v>
      </c>
      <c r="D5" s="48"/>
    </row>
    <row r="6" spans="1:4" ht="12">
      <c r="A6" s="42"/>
      <c r="B6" s="46">
        <v>581</v>
      </c>
      <c r="C6" s="47" t="s">
        <v>43</v>
      </c>
      <c r="D6" s="48"/>
    </row>
    <row r="7" spans="1:4" ht="12">
      <c r="A7" s="42"/>
      <c r="B7" s="46">
        <v>582</v>
      </c>
      <c r="C7" s="47" t="s">
        <v>44</v>
      </c>
      <c r="D7" s="48">
        <v>532437.58</v>
      </c>
    </row>
    <row r="8" spans="1:4" ht="12">
      <c r="A8" s="42"/>
      <c r="B8" s="46">
        <v>583</v>
      </c>
      <c r="C8" s="47" t="s">
        <v>45</v>
      </c>
      <c r="D8" s="48">
        <v>88142</v>
      </c>
    </row>
    <row r="9" spans="1:4" ht="12.75" thickBot="1">
      <c r="A9" s="42"/>
      <c r="B9" s="46">
        <v>588</v>
      </c>
      <c r="C9" s="47" t="s">
        <v>47</v>
      </c>
      <c r="D9" s="48">
        <v>1460726.83</v>
      </c>
    </row>
    <row r="10" spans="1:4" ht="12.75" thickBot="1">
      <c r="A10" s="49"/>
      <c r="B10" s="50"/>
      <c r="C10" s="49"/>
      <c r="D10" s="51">
        <f>SUM(D4:D9)</f>
        <v>2081306.4100000001</v>
      </c>
    </row>
    <row r="11" spans="1:4" ht="12">
      <c r="A11" s="49"/>
      <c r="B11" s="50"/>
      <c r="C11" s="49"/>
      <c r="D11" s="52"/>
    </row>
    <row r="12" spans="1:4" ht="12">
      <c r="A12" s="53" t="s">
        <v>185</v>
      </c>
      <c r="B12" s="50"/>
      <c r="C12" s="49"/>
      <c r="D12" s="52"/>
    </row>
    <row r="13" spans="1:4" ht="12.75" thickBot="1">
      <c r="A13" s="49"/>
      <c r="B13" s="50">
        <v>665</v>
      </c>
      <c r="C13" s="49" t="s">
        <v>188</v>
      </c>
      <c r="D13" s="54">
        <f>13802738+6901369</f>
        <v>20704107</v>
      </c>
    </row>
    <row r="14" spans="1:4" ht="12.75" thickTop="1">
      <c r="A14" s="49"/>
      <c r="B14" s="50"/>
      <c r="C14" s="49"/>
      <c r="D14" s="55"/>
    </row>
    <row r="15" spans="1:4" ht="12">
      <c r="A15" s="53" t="s">
        <v>186</v>
      </c>
      <c r="B15" s="39"/>
      <c r="C15" s="40"/>
      <c r="D15" s="41" t="s">
        <v>161</v>
      </c>
    </row>
    <row r="16" spans="1:4" ht="12">
      <c r="A16" s="42"/>
      <c r="B16" s="46">
        <v>594</v>
      </c>
      <c r="C16" s="47" t="s">
        <v>180</v>
      </c>
      <c r="D16" s="48"/>
    </row>
    <row r="17" spans="1:4" ht="12">
      <c r="A17" s="42"/>
      <c r="B17" s="46">
        <v>601</v>
      </c>
      <c r="C17" s="47" t="s">
        <v>48</v>
      </c>
      <c r="D17" s="48">
        <v>3150</v>
      </c>
    </row>
    <row r="18" spans="1:4" ht="12">
      <c r="A18" s="42"/>
      <c r="B18" s="46">
        <v>605</v>
      </c>
      <c r="C18" s="47" t="s">
        <v>50</v>
      </c>
      <c r="D18" s="48">
        <v>150429.05</v>
      </c>
    </row>
    <row r="19" spans="1:4" ht="12">
      <c r="A19" s="42"/>
      <c r="B19" s="46">
        <v>606</v>
      </c>
      <c r="C19" s="47" t="s">
        <v>51</v>
      </c>
      <c r="D19" s="48">
        <v>47957</v>
      </c>
    </row>
    <row r="20" spans="1:4" ht="12">
      <c r="A20" s="42"/>
      <c r="B20" s="46">
        <v>613</v>
      </c>
      <c r="C20" s="47" t="s">
        <v>53</v>
      </c>
      <c r="D20" s="48">
        <v>203218</v>
      </c>
    </row>
    <row r="21" spans="1:4" ht="12">
      <c r="A21" s="42"/>
      <c r="B21" s="46">
        <v>616</v>
      </c>
      <c r="C21" s="47" t="s">
        <v>54</v>
      </c>
      <c r="D21" s="48">
        <v>6700</v>
      </c>
    </row>
    <row r="22" spans="1:4" ht="12">
      <c r="A22" s="42"/>
      <c r="B22" s="46">
        <v>617</v>
      </c>
      <c r="C22" s="47" t="s">
        <v>55</v>
      </c>
      <c r="D22" s="48">
        <v>40826.5</v>
      </c>
    </row>
    <row r="23" spans="1:4" ht="12">
      <c r="A23" s="42"/>
      <c r="B23" s="46">
        <v>619</v>
      </c>
      <c r="C23" s="47" t="s">
        <v>56</v>
      </c>
      <c r="D23" s="48"/>
    </row>
    <row r="24" spans="1:4" ht="12">
      <c r="A24" s="42"/>
      <c r="B24" s="46">
        <v>628</v>
      </c>
      <c r="C24" s="47" t="s">
        <v>57</v>
      </c>
      <c r="D24" s="48">
        <v>55754</v>
      </c>
    </row>
    <row r="25" spans="1:4" ht="12">
      <c r="A25" s="42"/>
      <c r="B25" s="46">
        <v>633</v>
      </c>
      <c r="C25" s="47" t="s">
        <v>58</v>
      </c>
      <c r="D25" s="48">
        <v>2550</v>
      </c>
    </row>
    <row r="26" spans="1:4" ht="12">
      <c r="A26" s="42"/>
      <c r="B26" s="46">
        <v>636</v>
      </c>
      <c r="C26" s="47" t="s">
        <v>59</v>
      </c>
      <c r="D26" s="48">
        <v>325863</v>
      </c>
    </row>
    <row r="27" spans="1:4" ht="12">
      <c r="A27" s="42"/>
      <c r="B27" s="46">
        <v>637</v>
      </c>
      <c r="C27" s="47" t="s">
        <v>60</v>
      </c>
      <c r="D27" s="48">
        <v>2212.5</v>
      </c>
    </row>
    <row r="28" spans="1:4" ht="12">
      <c r="A28" s="42"/>
      <c r="B28" s="46">
        <v>639</v>
      </c>
      <c r="C28" s="47" t="s">
        <v>61</v>
      </c>
      <c r="D28" s="48">
        <v>319374.84</v>
      </c>
    </row>
    <row r="29" spans="1:4" ht="12">
      <c r="A29" s="42"/>
      <c r="B29" s="46">
        <v>642</v>
      </c>
      <c r="C29" s="47" t="s">
        <v>62</v>
      </c>
      <c r="D29" s="48">
        <v>39269</v>
      </c>
    </row>
    <row r="30" spans="1:4" ht="12">
      <c r="A30" s="42"/>
      <c r="B30" s="46">
        <v>648</v>
      </c>
      <c r="C30" s="47" t="s">
        <v>63</v>
      </c>
      <c r="D30" s="48">
        <v>137157.5</v>
      </c>
    </row>
    <row r="31" spans="1:4" ht="12">
      <c r="A31" s="42"/>
      <c r="B31" s="46">
        <v>649</v>
      </c>
      <c r="C31" s="47" t="s">
        <v>64</v>
      </c>
      <c r="D31" s="48">
        <v>50</v>
      </c>
    </row>
    <row r="32" spans="1:4" ht="12.75" thickBot="1">
      <c r="A32" s="56"/>
      <c r="B32" s="46">
        <v>678</v>
      </c>
      <c r="C32" s="47" t="s">
        <v>67</v>
      </c>
      <c r="D32" s="57">
        <v>1000</v>
      </c>
    </row>
    <row r="33" spans="1:4" ht="12.75" thickBot="1">
      <c r="A33" s="49"/>
      <c r="B33" s="50"/>
      <c r="C33" s="49"/>
      <c r="D33" s="51">
        <f>SUM(D16:D32)</f>
        <v>1335511.3900000001</v>
      </c>
    </row>
    <row r="34" spans="1:4" ht="12">
      <c r="A34" s="49"/>
      <c r="B34" s="50"/>
      <c r="C34" s="49"/>
      <c r="D34" s="55"/>
    </row>
    <row r="35" spans="1:4" ht="12">
      <c r="A35" s="53" t="s">
        <v>187</v>
      </c>
      <c r="B35" s="50"/>
      <c r="C35" s="49"/>
      <c r="D35" s="52"/>
    </row>
    <row r="36" spans="1:4" ht="12.75" thickBot="1">
      <c r="A36" s="49"/>
      <c r="B36" s="50">
        <v>664</v>
      </c>
      <c r="C36" s="49" t="s">
        <v>9</v>
      </c>
      <c r="D36" s="54"/>
    </row>
    <row r="37" ht="12.75" thickTop="1"/>
    <row r="38" spans="1:4" ht="12">
      <c r="A38" s="38" t="s">
        <v>189</v>
      </c>
      <c r="B38" s="39"/>
      <c r="C38" s="40"/>
      <c r="D38" s="41" t="s">
        <v>161</v>
      </c>
    </row>
    <row r="39" spans="1:4" ht="12">
      <c r="A39" s="42"/>
      <c r="B39" s="46">
        <v>121</v>
      </c>
      <c r="C39" s="47" t="s">
        <v>69</v>
      </c>
      <c r="D39" s="48"/>
    </row>
    <row r="40" spans="1:4" ht="12">
      <c r="A40" s="42"/>
      <c r="B40" s="46">
        <v>123</v>
      </c>
      <c r="C40" s="47" t="s">
        <v>70</v>
      </c>
      <c r="D40" s="48">
        <v>3000</v>
      </c>
    </row>
    <row r="41" spans="1:4" ht="12">
      <c r="A41" s="42"/>
      <c r="B41" s="46">
        <v>127</v>
      </c>
      <c r="C41" s="47" t="s">
        <v>71</v>
      </c>
      <c r="D41" s="48">
        <v>3086246.43</v>
      </c>
    </row>
    <row r="42" spans="1:4" ht="12">
      <c r="A42" s="42"/>
      <c r="B42" s="46">
        <v>144</v>
      </c>
      <c r="C42" s="47" t="s">
        <v>160</v>
      </c>
      <c r="D42" s="48">
        <v>19023.03</v>
      </c>
    </row>
    <row r="43" spans="1:4" ht="12">
      <c r="A43" s="42"/>
      <c r="B43" s="46">
        <v>146</v>
      </c>
      <c r="C43" s="47" t="s">
        <v>72</v>
      </c>
      <c r="D43" s="48">
        <v>220993.6</v>
      </c>
    </row>
    <row r="44" spans="1:4" ht="12">
      <c r="A44" s="42"/>
      <c r="B44" s="46">
        <v>148</v>
      </c>
      <c r="C44" s="47" t="s">
        <v>73</v>
      </c>
      <c r="D44" s="48">
        <v>24886.2</v>
      </c>
    </row>
    <row r="45" spans="1:4" ht="12">
      <c r="A45" s="42"/>
      <c r="B45" s="46">
        <v>412</v>
      </c>
      <c r="C45" s="47" t="s">
        <v>74</v>
      </c>
      <c r="D45" s="48">
        <v>825742.15</v>
      </c>
    </row>
    <row r="46" spans="1:4" ht="12">
      <c r="A46" s="42"/>
      <c r="B46" s="46">
        <v>413</v>
      </c>
      <c r="C46" s="47" t="s">
        <v>75</v>
      </c>
      <c r="D46" s="48">
        <v>1591242.56</v>
      </c>
    </row>
    <row r="47" spans="1:4" ht="12">
      <c r="A47" s="42"/>
      <c r="B47" s="46">
        <v>414</v>
      </c>
      <c r="C47" s="47" t="s">
        <v>76</v>
      </c>
      <c r="D47" s="48">
        <v>58464.98</v>
      </c>
    </row>
    <row r="48" spans="1:4" ht="12">
      <c r="A48" s="42"/>
      <c r="B48" s="46">
        <v>415</v>
      </c>
      <c r="C48" s="47" t="s">
        <v>77</v>
      </c>
      <c r="D48" s="48">
        <v>99025</v>
      </c>
    </row>
    <row r="49" spans="1:4" ht="12">
      <c r="A49" s="42"/>
      <c r="B49" s="46">
        <v>416</v>
      </c>
      <c r="C49" s="47" t="s">
        <v>78</v>
      </c>
      <c r="D49" s="48">
        <v>262.5</v>
      </c>
    </row>
    <row r="50" spans="1:4" ht="12">
      <c r="A50" s="42"/>
      <c r="B50" s="46">
        <v>418</v>
      </c>
      <c r="C50" s="47" t="s">
        <v>79</v>
      </c>
      <c r="D50" s="48">
        <v>2209486.85</v>
      </c>
    </row>
    <row r="51" spans="1:4" ht="12">
      <c r="A51" s="42"/>
      <c r="B51" s="46">
        <v>424</v>
      </c>
      <c r="C51" s="47" t="s">
        <v>80</v>
      </c>
      <c r="D51" s="48"/>
    </row>
    <row r="52" spans="1:4" ht="12">
      <c r="A52" s="42"/>
      <c r="B52" s="46">
        <v>426</v>
      </c>
      <c r="C52" s="47" t="s">
        <v>81</v>
      </c>
      <c r="D52" s="48">
        <v>45170.04</v>
      </c>
    </row>
    <row r="53" spans="1:4" ht="12">
      <c r="A53" s="42"/>
      <c r="B53" s="46">
        <v>439</v>
      </c>
      <c r="C53" s="47" t="s">
        <v>82</v>
      </c>
      <c r="D53" s="48">
        <v>1540991.35</v>
      </c>
    </row>
    <row r="54" spans="1:4" ht="12">
      <c r="A54" s="56"/>
      <c r="B54" s="46">
        <v>455</v>
      </c>
      <c r="C54" s="47" t="s">
        <v>83</v>
      </c>
      <c r="D54" s="48">
        <v>12264.34</v>
      </c>
    </row>
    <row r="55" spans="1:4" ht="12.75" thickBot="1">
      <c r="A55" s="49"/>
      <c r="B55" s="46">
        <v>502</v>
      </c>
      <c r="C55" s="47" t="s">
        <v>164</v>
      </c>
      <c r="D55" s="57"/>
    </row>
    <row r="56" spans="1:4" ht="12.75" thickBot="1">
      <c r="A56" s="49"/>
      <c r="B56" s="50"/>
      <c r="C56" s="49"/>
      <c r="D56" s="58">
        <f>SUM(D39:D55)</f>
        <v>9736799.030000001</v>
      </c>
    </row>
    <row r="58" spans="1:4" ht="12">
      <c r="A58" s="38" t="s">
        <v>190</v>
      </c>
      <c r="B58" s="39"/>
      <c r="C58" s="40"/>
      <c r="D58" s="41" t="s">
        <v>162</v>
      </c>
    </row>
    <row r="59" spans="1:4" ht="12">
      <c r="A59" s="42"/>
      <c r="B59" s="46">
        <v>426</v>
      </c>
      <c r="C59" s="47" t="s">
        <v>165</v>
      </c>
      <c r="D59" s="48"/>
    </row>
    <row r="60" spans="1:4" ht="12">
      <c r="A60" s="42"/>
      <c r="B60" s="46">
        <v>502</v>
      </c>
      <c r="C60" s="47" t="s">
        <v>164</v>
      </c>
      <c r="D60" s="48">
        <v>2018.53</v>
      </c>
    </row>
    <row r="61" spans="1:4" ht="12">
      <c r="A61" s="42"/>
      <c r="B61" s="46">
        <v>755</v>
      </c>
      <c r="C61" s="47" t="s">
        <v>89</v>
      </c>
      <c r="D61" s="48">
        <v>174131.61</v>
      </c>
    </row>
    <row r="62" spans="1:4" ht="12">
      <c r="A62" s="42"/>
      <c r="B62" s="46">
        <v>756</v>
      </c>
      <c r="C62" s="47" t="s">
        <v>90</v>
      </c>
      <c r="D62" s="48">
        <v>30420</v>
      </c>
    </row>
    <row r="63" spans="1:4" ht="12">
      <c r="A63" s="42"/>
      <c r="B63" s="46">
        <v>759</v>
      </c>
      <c r="C63" s="47" t="s">
        <v>222</v>
      </c>
      <c r="D63" s="48">
        <v>80913.5</v>
      </c>
    </row>
    <row r="64" spans="1:4" ht="12">
      <c r="A64" s="42"/>
      <c r="B64" s="46">
        <v>760</v>
      </c>
      <c r="C64" s="47" t="s">
        <v>184</v>
      </c>
      <c r="D64" s="48">
        <v>340</v>
      </c>
    </row>
    <row r="65" spans="1:4" ht="12">
      <c r="A65" s="42"/>
      <c r="B65" s="46">
        <v>761</v>
      </c>
      <c r="C65" s="47" t="s">
        <v>91</v>
      </c>
      <c r="D65" s="48">
        <v>107653.5</v>
      </c>
    </row>
    <row r="66" spans="1:4" ht="12">
      <c r="A66" s="42"/>
      <c r="B66" s="46">
        <v>762</v>
      </c>
      <c r="C66" s="47" t="s">
        <v>92</v>
      </c>
      <c r="D66" s="48">
        <v>95992</v>
      </c>
    </row>
    <row r="67" spans="1:4" ht="12">
      <c r="A67" s="42"/>
      <c r="B67" s="46">
        <v>766</v>
      </c>
      <c r="C67" s="47" t="s">
        <v>94</v>
      </c>
      <c r="D67" s="48">
        <v>19230</v>
      </c>
    </row>
    <row r="68" spans="1:4" ht="12">
      <c r="A68" s="42"/>
      <c r="B68" s="46">
        <v>767</v>
      </c>
      <c r="C68" s="47" t="s">
        <v>95</v>
      </c>
      <c r="D68" s="48">
        <v>312944.46</v>
      </c>
    </row>
    <row r="69" spans="1:4" ht="12">
      <c r="A69" s="42"/>
      <c r="B69" s="46">
        <v>771</v>
      </c>
      <c r="C69" s="47" t="s">
        <v>96</v>
      </c>
      <c r="D69" s="48">
        <v>1255</v>
      </c>
    </row>
    <row r="70" spans="1:4" ht="12">
      <c r="A70" s="42"/>
      <c r="B70" s="46">
        <v>772</v>
      </c>
      <c r="C70" s="47" t="s">
        <v>168</v>
      </c>
      <c r="D70" s="48">
        <v>17293.65</v>
      </c>
    </row>
    <row r="71" spans="1:4" ht="12">
      <c r="A71" s="42"/>
      <c r="B71" s="46">
        <v>774</v>
      </c>
      <c r="C71" s="47" t="s">
        <v>98</v>
      </c>
      <c r="D71" s="48">
        <v>8314.3</v>
      </c>
    </row>
    <row r="72" spans="1:4" ht="12">
      <c r="A72" s="42"/>
      <c r="B72" s="46">
        <v>775</v>
      </c>
      <c r="C72" s="47" t="s">
        <v>99</v>
      </c>
      <c r="D72" s="48">
        <v>4016</v>
      </c>
    </row>
    <row r="73" spans="1:4" ht="12">
      <c r="A73" s="42"/>
      <c r="B73" s="46">
        <v>778</v>
      </c>
      <c r="C73" s="47" t="s">
        <v>100</v>
      </c>
      <c r="D73" s="48">
        <v>42300</v>
      </c>
    </row>
    <row r="74" spans="1:4" ht="12">
      <c r="A74" s="42"/>
      <c r="B74" s="46">
        <v>780</v>
      </c>
      <c r="C74" s="47" t="s">
        <v>102</v>
      </c>
      <c r="D74" s="48"/>
    </row>
    <row r="75" spans="1:4" ht="12">
      <c r="A75" s="42"/>
      <c r="B75" s="46">
        <v>781</v>
      </c>
      <c r="C75" s="47" t="s">
        <v>103</v>
      </c>
      <c r="D75" s="48">
        <v>2252</v>
      </c>
    </row>
    <row r="76" spans="1:4" ht="12">
      <c r="A76" s="42"/>
      <c r="B76" s="46">
        <v>782</v>
      </c>
      <c r="C76" s="47" t="s">
        <v>169</v>
      </c>
      <c r="D76" s="48">
        <v>22500</v>
      </c>
    </row>
    <row r="77" spans="1:4" ht="12">
      <c r="A77" s="42"/>
      <c r="B77" s="46">
        <v>783</v>
      </c>
      <c r="C77" s="47" t="s">
        <v>104</v>
      </c>
      <c r="D77" s="48">
        <v>78496.8</v>
      </c>
    </row>
    <row r="78" spans="1:4" ht="12">
      <c r="A78" s="42"/>
      <c r="B78" s="46">
        <v>784</v>
      </c>
      <c r="C78" s="47" t="s">
        <v>166</v>
      </c>
      <c r="D78" s="48"/>
    </row>
    <row r="79" spans="1:4" ht="12">
      <c r="A79" s="42"/>
      <c r="B79" s="46">
        <v>791</v>
      </c>
      <c r="C79" s="47" t="s">
        <v>108</v>
      </c>
      <c r="D79" s="48">
        <v>3900</v>
      </c>
    </row>
    <row r="80" spans="1:4" ht="12">
      <c r="A80" s="42"/>
      <c r="B80" s="46">
        <v>799</v>
      </c>
      <c r="C80" s="47" t="s">
        <v>109</v>
      </c>
      <c r="D80" s="48"/>
    </row>
    <row r="81" spans="1:4" ht="12">
      <c r="A81" s="42"/>
      <c r="B81" s="46">
        <v>802</v>
      </c>
      <c r="C81" s="47" t="s">
        <v>175</v>
      </c>
      <c r="D81" s="48"/>
    </row>
    <row r="82" spans="1:4" ht="12">
      <c r="A82" s="42"/>
      <c r="B82" s="46">
        <v>811</v>
      </c>
      <c r="C82" s="47" t="s">
        <v>111</v>
      </c>
      <c r="D82" s="48">
        <v>50020.23</v>
      </c>
    </row>
    <row r="83" spans="1:4" ht="12">
      <c r="A83" s="42"/>
      <c r="B83" s="46">
        <v>821</v>
      </c>
      <c r="C83" s="47" t="s">
        <v>114</v>
      </c>
      <c r="D83" s="48">
        <v>3374</v>
      </c>
    </row>
    <row r="84" spans="1:4" ht="12">
      <c r="A84" s="42"/>
      <c r="B84" s="46">
        <v>822</v>
      </c>
      <c r="C84" s="47" t="s">
        <v>115</v>
      </c>
      <c r="D84" s="48"/>
    </row>
    <row r="85" spans="1:4" ht="12">
      <c r="A85" s="42"/>
      <c r="B85" s="46">
        <v>826</v>
      </c>
      <c r="C85" s="47" t="s">
        <v>176</v>
      </c>
      <c r="D85" s="48"/>
    </row>
    <row r="86" spans="1:4" ht="12">
      <c r="A86" s="42"/>
      <c r="B86" s="46">
        <v>848</v>
      </c>
      <c r="C86" s="47" t="s">
        <v>177</v>
      </c>
      <c r="D86" s="48">
        <v>109465</v>
      </c>
    </row>
    <row r="87" spans="1:4" ht="12">
      <c r="A87" s="42"/>
      <c r="B87" s="46">
        <v>860</v>
      </c>
      <c r="C87" s="47" t="s">
        <v>178</v>
      </c>
      <c r="D87" s="48">
        <v>121624</v>
      </c>
    </row>
    <row r="88" spans="1:4" ht="12.75" thickBot="1">
      <c r="A88" s="42"/>
      <c r="B88" s="46">
        <v>892</v>
      </c>
      <c r="C88" s="47" t="s">
        <v>125</v>
      </c>
      <c r="D88" s="48"/>
    </row>
    <row r="89" ht="12.75" thickBot="1">
      <c r="D89" s="58">
        <f>SUM(D59:D88)</f>
        <v>1288454.5800000003</v>
      </c>
    </row>
    <row r="91" spans="1:4" ht="12">
      <c r="A91" s="38" t="s">
        <v>191</v>
      </c>
      <c r="B91" s="39"/>
      <c r="C91" s="40"/>
      <c r="D91" s="41" t="s">
        <v>162</v>
      </c>
    </row>
    <row r="92" spans="1:4" ht="12">
      <c r="A92" s="42"/>
      <c r="B92" s="46">
        <v>106</v>
      </c>
      <c r="C92" s="47" t="s">
        <v>179</v>
      </c>
      <c r="D92" s="48">
        <v>6383523.34</v>
      </c>
    </row>
    <row r="93" spans="1:4" ht="12">
      <c r="A93" s="42"/>
      <c r="B93" s="46">
        <v>701</v>
      </c>
      <c r="C93" s="47" t="s">
        <v>131</v>
      </c>
      <c r="D93" s="48">
        <v>4799363.42</v>
      </c>
    </row>
    <row r="94" spans="1:4" ht="12">
      <c r="A94" s="42"/>
      <c r="B94" s="46">
        <v>705</v>
      </c>
      <c r="C94" s="47" t="s">
        <v>132</v>
      </c>
      <c r="D94" s="48">
        <v>1000</v>
      </c>
    </row>
    <row r="95" spans="1:4" ht="12">
      <c r="A95" s="42"/>
      <c r="B95" s="46">
        <v>711</v>
      </c>
      <c r="C95" s="47" t="s">
        <v>133</v>
      </c>
      <c r="D95" s="48">
        <v>418000</v>
      </c>
    </row>
    <row r="96" spans="1:4" ht="12">
      <c r="A96" s="42"/>
      <c r="B96" s="46">
        <v>713</v>
      </c>
      <c r="C96" s="47" t="s">
        <v>134</v>
      </c>
      <c r="D96" s="48"/>
    </row>
    <row r="97" spans="1:4" ht="12">
      <c r="A97" s="42"/>
      <c r="B97" s="46">
        <v>714</v>
      </c>
      <c r="C97" s="47" t="s">
        <v>135</v>
      </c>
      <c r="D97" s="48"/>
    </row>
    <row r="98" spans="1:4" ht="12">
      <c r="A98" s="42"/>
      <c r="B98" s="46">
        <v>715</v>
      </c>
      <c r="C98" s="47" t="s">
        <v>136</v>
      </c>
      <c r="D98" s="48"/>
    </row>
    <row r="99" spans="1:4" ht="12">
      <c r="A99" s="42"/>
      <c r="B99" s="46">
        <v>716</v>
      </c>
      <c r="C99" s="47" t="s">
        <v>137</v>
      </c>
      <c r="D99" s="48"/>
    </row>
    <row r="100" spans="1:4" ht="12">
      <c r="A100" s="42"/>
      <c r="B100" s="46">
        <v>720</v>
      </c>
      <c r="C100" s="47" t="s">
        <v>139</v>
      </c>
      <c r="D100" s="48"/>
    </row>
    <row r="101" spans="1:4" ht="12">
      <c r="A101" s="42"/>
      <c r="B101" s="46">
        <v>721</v>
      </c>
      <c r="C101" s="47" t="s">
        <v>140</v>
      </c>
      <c r="D101" s="48"/>
    </row>
    <row r="102" spans="1:4" ht="12">
      <c r="A102" s="42"/>
      <c r="B102" s="46">
        <v>724</v>
      </c>
      <c r="C102" s="47" t="s">
        <v>141</v>
      </c>
      <c r="D102" s="48"/>
    </row>
    <row r="103" spans="1:4" ht="12">
      <c r="A103" s="42"/>
      <c r="B103" s="46">
        <v>725</v>
      </c>
      <c r="C103" s="47" t="s">
        <v>142</v>
      </c>
      <c r="D103" s="48"/>
    </row>
    <row r="104" spans="1:4" ht="12">
      <c r="A104" s="42"/>
      <c r="B104" s="46">
        <v>731</v>
      </c>
      <c r="C104" s="47" t="s">
        <v>143</v>
      </c>
      <c r="D104" s="48">
        <v>575923.61</v>
      </c>
    </row>
    <row r="105" spans="1:4" ht="12">
      <c r="A105" s="42"/>
      <c r="B105" s="46">
        <v>732</v>
      </c>
      <c r="C105" s="47" t="s">
        <v>144</v>
      </c>
      <c r="D105" s="48">
        <v>20900</v>
      </c>
    </row>
    <row r="106" spans="1:4" ht="12">
      <c r="A106" s="42"/>
      <c r="B106" s="46">
        <v>733</v>
      </c>
      <c r="C106" s="47" t="s">
        <v>145</v>
      </c>
      <c r="D106" s="48">
        <v>49512.5</v>
      </c>
    </row>
    <row r="107" spans="1:4" ht="12">
      <c r="A107" s="42"/>
      <c r="B107" s="46">
        <v>734</v>
      </c>
      <c r="C107" s="47" t="s">
        <v>146</v>
      </c>
      <c r="D107" s="48">
        <v>19923.9</v>
      </c>
    </row>
    <row r="108" spans="1:4" ht="12">
      <c r="A108" s="42"/>
      <c r="B108" s="46">
        <v>742</v>
      </c>
      <c r="C108" s="47" t="s">
        <v>147</v>
      </c>
      <c r="D108" s="48">
        <v>23600.93</v>
      </c>
    </row>
    <row r="109" spans="1:4" ht="12">
      <c r="A109" s="42"/>
      <c r="B109" s="46">
        <v>751</v>
      </c>
      <c r="C109" s="47" t="s">
        <v>148</v>
      </c>
      <c r="D109" s="48">
        <v>398862.75</v>
      </c>
    </row>
    <row r="110" spans="1:4" ht="12.75" thickBot="1">
      <c r="A110" s="56"/>
      <c r="B110" s="46">
        <v>753</v>
      </c>
      <c r="C110" s="47" t="s">
        <v>149</v>
      </c>
      <c r="D110" s="57">
        <v>128710</v>
      </c>
    </row>
    <row r="111" ht="12.75" thickBot="1">
      <c r="D111" s="58">
        <f>SUM(D92:D110)</f>
        <v>12819320.45</v>
      </c>
    </row>
    <row r="113" ht="12">
      <c r="A113" s="59" t="s">
        <v>192</v>
      </c>
    </row>
    <row r="114" spans="1:4" ht="12">
      <c r="A114" s="42"/>
      <c r="B114" s="46">
        <v>975</v>
      </c>
      <c r="C114" s="47" t="s">
        <v>128</v>
      </c>
      <c r="D114" s="48"/>
    </row>
    <row r="117" spans="1:4" ht="12">
      <c r="A117" s="38" t="s">
        <v>193</v>
      </c>
      <c r="B117" s="39"/>
      <c r="C117" s="40"/>
      <c r="D117" s="41" t="s">
        <v>162</v>
      </c>
    </row>
    <row r="118" spans="1:4" ht="12">
      <c r="A118" s="42"/>
      <c r="B118" s="46">
        <v>144</v>
      </c>
      <c r="C118" s="47" t="s">
        <v>80</v>
      </c>
      <c r="D118" s="48">
        <v>11819.18</v>
      </c>
    </row>
    <row r="119" spans="1:4" ht="12">
      <c r="A119" s="42"/>
      <c r="B119" s="46">
        <v>148</v>
      </c>
      <c r="C119" s="47" t="s">
        <v>73</v>
      </c>
      <c r="D119" s="48">
        <v>384692</v>
      </c>
    </row>
    <row r="120" spans="1:4" ht="12">
      <c r="A120" s="42"/>
      <c r="B120" s="46">
        <v>166</v>
      </c>
      <c r="C120" s="47" t="s">
        <v>196</v>
      </c>
      <c r="D120" s="48">
        <v>923.22</v>
      </c>
    </row>
    <row r="121" spans="1:4" ht="12">
      <c r="A121" s="42"/>
      <c r="B121" s="46">
        <v>185</v>
      </c>
      <c r="C121" s="47" t="s">
        <v>171</v>
      </c>
      <c r="D121" s="48">
        <v>1507.78</v>
      </c>
    </row>
    <row r="122" spans="1:4" ht="12">
      <c r="A122" s="42"/>
      <c r="B122" s="46">
        <v>412</v>
      </c>
      <c r="C122" s="47" t="s">
        <v>74</v>
      </c>
      <c r="D122" s="48">
        <v>732956.85</v>
      </c>
    </row>
    <row r="123" spans="1:4" ht="12">
      <c r="A123" s="42"/>
      <c r="B123" s="46">
        <v>413</v>
      </c>
      <c r="C123" s="47" t="s">
        <v>75</v>
      </c>
      <c r="D123" s="48">
        <v>1660147.15</v>
      </c>
    </row>
    <row r="124" spans="1:4" ht="12">
      <c r="A124" s="42"/>
      <c r="B124" s="46">
        <v>414</v>
      </c>
      <c r="C124" s="47" t="s">
        <v>76</v>
      </c>
      <c r="D124" s="48">
        <v>59964.98</v>
      </c>
    </row>
    <row r="125" spans="1:4" ht="12">
      <c r="A125" s="42"/>
      <c r="B125" s="46">
        <v>415</v>
      </c>
      <c r="C125" s="47" t="s">
        <v>77</v>
      </c>
      <c r="D125" s="48">
        <v>99025</v>
      </c>
    </row>
    <row r="126" spans="1:4" ht="12">
      <c r="A126" s="42"/>
      <c r="B126" s="46">
        <v>418</v>
      </c>
      <c r="C126" s="47" t="s">
        <v>79</v>
      </c>
      <c r="D126" s="48">
        <v>1432340.73</v>
      </c>
    </row>
    <row r="127" spans="1:4" ht="12">
      <c r="A127" s="42"/>
      <c r="B127" s="46">
        <v>424</v>
      </c>
      <c r="C127" s="47" t="s">
        <v>80</v>
      </c>
      <c r="D127" s="48"/>
    </row>
    <row r="128" spans="1:4" ht="12">
      <c r="A128" s="42"/>
      <c r="B128" s="46">
        <v>439</v>
      </c>
      <c r="C128" s="47" t="s">
        <v>82</v>
      </c>
      <c r="D128" s="48">
        <v>4981065.39</v>
      </c>
    </row>
    <row r="129" spans="1:4" ht="12">
      <c r="A129" s="42"/>
      <c r="B129" s="46">
        <v>451</v>
      </c>
      <c r="C129" s="47" t="s">
        <v>85</v>
      </c>
      <c r="D129" s="48">
        <v>3086246.43</v>
      </c>
    </row>
    <row r="130" spans="1:4" ht="12">
      <c r="A130" s="42"/>
      <c r="B130" s="46">
        <v>581</v>
      </c>
      <c r="C130" s="47" t="s">
        <v>87</v>
      </c>
      <c r="D130" s="48"/>
    </row>
    <row r="131" spans="1:4" ht="12">
      <c r="A131" s="42"/>
      <c r="B131" s="46">
        <v>606</v>
      </c>
      <c r="C131" s="47" t="s">
        <v>51</v>
      </c>
      <c r="D131" s="48"/>
    </row>
    <row r="132" spans="1:4" ht="12">
      <c r="A132" s="42"/>
      <c r="B132" s="46">
        <v>613</v>
      </c>
      <c r="C132" s="47" t="s">
        <v>170</v>
      </c>
      <c r="D132" s="48"/>
    </row>
    <row r="133" spans="1:4" ht="12">
      <c r="A133" s="42"/>
      <c r="B133" s="46">
        <v>736</v>
      </c>
      <c r="C133" s="47" t="s">
        <v>197</v>
      </c>
      <c r="D133" s="48"/>
    </row>
    <row r="134" spans="1:4" ht="12">
      <c r="A134" s="42"/>
      <c r="B134" s="46">
        <v>737</v>
      </c>
      <c r="C134" s="47" t="s">
        <v>198</v>
      </c>
      <c r="D134" s="48"/>
    </row>
    <row r="135" spans="1:4" ht="12">
      <c r="A135" s="42"/>
      <c r="B135" s="46">
        <v>739</v>
      </c>
      <c r="C135" s="47" t="s">
        <v>223</v>
      </c>
      <c r="D135" s="48">
        <v>1100000</v>
      </c>
    </row>
    <row r="136" spans="1:4" ht="12">
      <c r="A136" s="42"/>
      <c r="B136" s="46">
        <v>794</v>
      </c>
      <c r="C136" s="47" t="s">
        <v>167</v>
      </c>
      <c r="D136" s="48">
        <v>28256.26</v>
      </c>
    </row>
    <row r="137" spans="1:4" ht="12">
      <c r="A137" s="42"/>
      <c r="B137" s="46">
        <v>796</v>
      </c>
      <c r="C137" s="47" t="s">
        <v>182</v>
      </c>
      <c r="D137" s="48"/>
    </row>
    <row r="138" spans="1:4" ht="12">
      <c r="A138" s="42"/>
      <c r="B138" s="46">
        <v>878</v>
      </c>
      <c r="C138" s="47" t="s">
        <v>123</v>
      </c>
      <c r="D138" s="48">
        <v>49500</v>
      </c>
    </row>
    <row r="139" spans="1:4" ht="12">
      <c r="A139" s="42"/>
      <c r="B139" s="46">
        <v>883</v>
      </c>
      <c r="C139" s="47" t="s">
        <v>183</v>
      </c>
      <c r="D139" s="48">
        <v>3826</v>
      </c>
    </row>
    <row r="140" spans="1:4" ht="12">
      <c r="A140" s="42"/>
      <c r="B140" s="46">
        <v>954</v>
      </c>
      <c r="C140" s="47" t="s">
        <v>126</v>
      </c>
      <c r="D140" s="48">
        <v>158900.33</v>
      </c>
    </row>
    <row r="141" spans="1:4" ht="12">
      <c r="A141" s="42"/>
      <c r="B141" s="46">
        <v>971</v>
      </c>
      <c r="C141" s="47" t="s">
        <v>127</v>
      </c>
      <c r="D141" s="48">
        <v>3600</v>
      </c>
    </row>
    <row r="142" spans="1:4" ht="12.75" thickBot="1">
      <c r="A142" s="56"/>
      <c r="B142" s="46">
        <v>979</v>
      </c>
      <c r="C142" s="47" t="s">
        <v>129</v>
      </c>
      <c r="D142" s="57">
        <v>0</v>
      </c>
    </row>
    <row r="143" ht="12.75" thickBot="1">
      <c r="D143" s="58">
        <f>SUM(D118:D142)</f>
        <v>13794771.299999999</v>
      </c>
    </row>
    <row r="145" spans="1:4" ht="12">
      <c r="A145" s="38" t="s">
        <v>194</v>
      </c>
      <c r="B145" s="39"/>
      <c r="C145" s="40"/>
      <c r="D145" s="60"/>
    </row>
    <row r="146" spans="1:4" ht="12">
      <c r="A146" s="42"/>
      <c r="B146" s="46">
        <v>187</v>
      </c>
      <c r="C146" s="47" t="s">
        <v>199</v>
      </c>
      <c r="D146" s="48"/>
    </row>
    <row r="147" spans="1:4" ht="12">
      <c r="A147" s="42"/>
      <c r="B147" s="46">
        <v>203</v>
      </c>
      <c r="C147" s="47" t="s">
        <v>224</v>
      </c>
      <c r="D147" s="48">
        <v>254700.44</v>
      </c>
    </row>
    <row r="148" spans="1:4" ht="12">
      <c r="A148" s="42"/>
      <c r="B148" s="46">
        <v>211</v>
      </c>
      <c r="C148" s="47" t="s">
        <v>174</v>
      </c>
      <c r="D148" s="48"/>
    </row>
    <row r="149" spans="1:4" ht="12">
      <c r="A149" s="42"/>
      <c r="B149" s="46">
        <v>221</v>
      </c>
      <c r="C149" s="47" t="s">
        <v>152</v>
      </c>
      <c r="D149" s="48">
        <v>85500</v>
      </c>
    </row>
    <row r="150" spans="1:4" ht="12">
      <c r="A150" s="42"/>
      <c r="B150" s="46">
        <v>222</v>
      </c>
      <c r="C150" s="47" t="s">
        <v>153</v>
      </c>
      <c r="D150" s="48"/>
    </row>
    <row r="151" spans="1:4" ht="12">
      <c r="A151" s="42"/>
      <c r="B151" s="46">
        <v>223</v>
      </c>
      <c r="C151" s="47" t="s">
        <v>225</v>
      </c>
      <c r="D151" s="48">
        <v>22049.25</v>
      </c>
    </row>
    <row r="152" spans="1:4" ht="12.75" thickBot="1">
      <c r="A152" s="42"/>
      <c r="B152" s="46">
        <v>240</v>
      </c>
      <c r="C152" s="47" t="s">
        <v>200</v>
      </c>
      <c r="D152" s="48"/>
    </row>
    <row r="153" ht="12.75" thickBot="1">
      <c r="D153" s="51">
        <f>SUM(D146:D152)</f>
        <v>362249.69</v>
      </c>
    </row>
    <row r="155" spans="1:4" ht="12">
      <c r="A155" s="38" t="s">
        <v>195</v>
      </c>
      <c r="B155" s="39"/>
      <c r="C155" s="40"/>
      <c r="D155" s="60"/>
    </row>
    <row r="156" spans="1:4" ht="12">
      <c r="A156" s="56"/>
      <c r="B156" s="46">
        <v>444</v>
      </c>
      <c r="C156" s="47" t="s">
        <v>159</v>
      </c>
      <c r="D156" s="6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Station-pc</dc:creator>
  <cp:keywords/>
  <dc:description/>
  <cp:lastModifiedBy>User</cp:lastModifiedBy>
  <cp:lastPrinted>2017-04-28T01:40:04Z</cp:lastPrinted>
  <dcterms:created xsi:type="dcterms:W3CDTF">2016-10-18T07:29:21Z</dcterms:created>
  <dcterms:modified xsi:type="dcterms:W3CDTF">2018-03-19T05:29:12Z</dcterms:modified>
  <cp:category/>
  <cp:version/>
  <cp:contentType/>
  <cp:contentStatus/>
</cp:coreProperties>
</file>