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DILG Files\Full Diclosure Policy (FDP) Reports\FDP Report 2020\1st Qrt 2020\"/>
    </mc:Choice>
  </mc:AlternateContent>
  <bookViews>
    <workbookView xWindow="0" yWindow="0" windowWidth="20490" windowHeight="7755"/>
  </bookViews>
  <sheets>
    <sheet name="1ST Q CURRENT " sheetId="1" r:id="rId1"/>
    <sheet name="1ST Q CONTG" sheetId="2" state="hidden" r:id="rId2"/>
  </sheets>
  <definedNames>
    <definedName name="_xlnm.Print_Area" localSheetId="1">'1ST Q CONTG'!$A$1:$I$64</definedName>
    <definedName name="_xlnm.Print_Area" localSheetId="0">'1ST Q CURRENT '!$A$1:$I$53</definedName>
    <definedName name="_xlnm.Print_Titles" localSheetId="1">'1ST Q CONTG'!$8:$9</definedName>
    <definedName name="_xlnm.Print_Titles" localSheetId="0">'1ST Q CURRENT '!$9:$10</definedName>
  </definedNames>
  <calcPr calcId="152511"/>
</workbook>
</file>

<file path=xl/calcChain.xml><?xml version="1.0" encoding="utf-8"?>
<calcChain xmlns="http://schemas.openxmlformats.org/spreadsheetml/2006/main">
  <c r="G33" i="2" l="1"/>
  <c r="C33" i="2"/>
  <c r="G53" i="2"/>
  <c r="C53" i="2"/>
  <c r="G44" i="2"/>
  <c r="G54" i="2" s="1"/>
  <c r="C44" i="2"/>
  <c r="C54" i="2" s="1"/>
  <c r="G43" i="1"/>
  <c r="C43" i="1"/>
  <c r="G39" i="1"/>
  <c r="C39" i="1"/>
  <c r="G84" i="2" l="1"/>
  <c r="C77" i="2"/>
  <c r="C84" i="2" s="1"/>
  <c r="A71" i="2"/>
  <c r="G28" i="1"/>
  <c r="G44" i="1" s="1"/>
  <c r="C28" i="1"/>
  <c r="C44" i="1" s="1"/>
  <c r="K45" i="1" s="1"/>
  <c r="K44" i="1" l="1"/>
  <c r="C85" i="2"/>
  <c r="G85" i="2"/>
  <c r="J85" i="2" l="1"/>
</calcChain>
</file>

<file path=xl/sharedStrings.xml><?xml version="1.0" encoding="utf-8"?>
<sst xmlns="http://schemas.openxmlformats.org/spreadsheetml/2006/main" count="144" uniqueCount="83">
  <si>
    <t>FDP Form 7 - 20% Component of the IRA Utilization</t>
  </si>
  <si>
    <t>20% COMPONENT OF THE IRA UTILIZATION</t>
  </si>
  <si>
    <t>Current Legislative Appropriation</t>
  </si>
  <si>
    <t>Province, City or Municipality: PILAR, BOHOL</t>
  </si>
  <si>
    <t>Program or Project</t>
  </si>
  <si>
    <t>Location</t>
  </si>
  <si>
    <t>Total Cost</t>
  </si>
  <si>
    <t>Date Started</t>
  </si>
  <si>
    <t>Target Completion Date</t>
  </si>
  <si>
    <t>Project Status</t>
  </si>
  <si>
    <t>No. of Extensions, if any</t>
  </si>
  <si>
    <t>Remarks</t>
  </si>
  <si>
    <t>% of Completion</t>
  </si>
  <si>
    <t>Total Cost Incurred to Date</t>
  </si>
  <si>
    <t>Social Development:</t>
  </si>
  <si>
    <t>Installation &amp; Maintenance of Street Lighting</t>
  </si>
  <si>
    <t>Repair and Maintenance  of Municipal Roads</t>
  </si>
  <si>
    <t>BIARPS/ARCDP/ARISP/FMR/LOGOFIND Bldg. Maintenance</t>
  </si>
  <si>
    <t>Repair and Rehabilitation of Barangay Roads</t>
  </si>
  <si>
    <t>Loan Amortization (CBRMP &amp; LOGOFIND)</t>
  </si>
  <si>
    <t>KALAHI Counterpart Contribution</t>
  </si>
  <si>
    <t>DA/DENR Counterpart</t>
  </si>
  <si>
    <t>Municipal Circumferential Road Concreting</t>
  </si>
  <si>
    <t>Rural Electrification Project</t>
  </si>
  <si>
    <t>Improvement of Municipal Ground</t>
  </si>
  <si>
    <t>Multi-purpose Hall</t>
  </si>
  <si>
    <t>Completion of Cultural Facility</t>
  </si>
  <si>
    <t>Construction of Heavy Equipment Multi-purpose Building</t>
  </si>
  <si>
    <t>Rehabilitation of Bayong to San Vicente Road (Purok 4 to Purok 6 Bayong Section)</t>
  </si>
  <si>
    <t>Economic Development:</t>
  </si>
  <si>
    <t>Purchase of Heavy Equipment (Backhoe)</t>
  </si>
  <si>
    <t>Bagumbayan Public Market Improvement</t>
  </si>
  <si>
    <t>Poblacion Public Market Improvement</t>
  </si>
  <si>
    <t>Improvement of San Isidro Public Market</t>
  </si>
  <si>
    <t>Sagnap Spring Eco-tourism Improvement</t>
  </si>
  <si>
    <t>Construction ESKAYA Cultural Heritage Development Learning Center</t>
  </si>
  <si>
    <t>Improvement of Block Tienda at Malinao Dam/Freedom Park</t>
  </si>
  <si>
    <t>Environmental Management:</t>
  </si>
  <si>
    <t>Ecological and Environmental Services</t>
  </si>
  <si>
    <t>We hereby certify that we have reviewed the contents and hereby attest to the veracity and correctness of the data or information contained in this document.</t>
  </si>
  <si>
    <t>ELAINE E. RESUSTA</t>
  </si>
  <si>
    <t>NECITAS T. CUBRADO</t>
  </si>
  <si>
    <t xml:space="preserve">Municipal Budget Officer </t>
  </si>
  <si>
    <t>LCE</t>
  </si>
  <si>
    <t>As of 1ST QUARTER, CY 2020</t>
  </si>
  <si>
    <t>Continuing Appropriation</t>
  </si>
  <si>
    <t>Purchase of Land for Relocation and Evacuation</t>
  </si>
  <si>
    <t>Repair and Rehab of Brgy Roads</t>
  </si>
  <si>
    <t>Const. of Multi-Purpose Hall for OSY</t>
  </si>
  <si>
    <t>BIARPS/ARISP/ARCDP/FMR &amp; SCH. BLDG.</t>
  </si>
  <si>
    <t>Counterpart to KALAHI-NCDDP</t>
  </si>
  <si>
    <t>Counterpart to BUB/GPB/ADM Project</t>
  </si>
  <si>
    <t>Purchase of Motor Grader</t>
  </si>
  <si>
    <t>Loan Amortization-LOGOFIND</t>
  </si>
  <si>
    <t>KOICA-Integrated Modern Rice Processing Complex</t>
  </si>
  <si>
    <t>BUB 2014-16 Counterpart</t>
  </si>
  <si>
    <t>Construction of Multi-Purpose Building</t>
  </si>
  <si>
    <t>Ecological/Environmental Services</t>
  </si>
  <si>
    <t>LGSP-LED Equity</t>
  </si>
  <si>
    <t>Landcare Program</t>
  </si>
  <si>
    <t>Integrated Solid Waste Management</t>
  </si>
  <si>
    <t>ICRAF-Environment and Natural Resources</t>
  </si>
  <si>
    <t>PILAR DAM Program</t>
  </si>
  <si>
    <t>Procurement of Mechanical/Solar Power Generator</t>
  </si>
  <si>
    <t>Purok 2 Inaghuban (Road Opening)</t>
  </si>
  <si>
    <t>Counterpar for AM Projects</t>
  </si>
  <si>
    <t>Slaughterhouse Bagumbayan</t>
  </si>
  <si>
    <t>Improvement of LGU Center (Water Facilities)</t>
  </si>
  <si>
    <t>Tourism Development</t>
  </si>
  <si>
    <t>Purchase of Heavy Equipment (Roadroller Vibrator/Compactor)</t>
  </si>
  <si>
    <t>Sanitary Landfill Counterpart Contribution</t>
  </si>
  <si>
    <t>Sub-Total</t>
  </si>
  <si>
    <t>GRAND TOTAL</t>
  </si>
  <si>
    <t>Improvement and Rehab. Of Public Market Access Roads</t>
  </si>
  <si>
    <t>Loan Amortization - CBRMP</t>
  </si>
  <si>
    <t>Installation and Maintenance of Street Lighting</t>
  </si>
  <si>
    <t>Multi-Purpose Hall</t>
  </si>
  <si>
    <t>Construction of Heavy Equipment Multi-Purpose Building</t>
  </si>
  <si>
    <t>Rep. and Rehab. of Mun. Roads</t>
  </si>
  <si>
    <t>Loan Amortization (CBRMP and LOGOFIND)</t>
  </si>
  <si>
    <t>HON. NECITAS T. CUBRADO</t>
  </si>
  <si>
    <t>Local Chief Executive</t>
  </si>
  <si>
    <t xml:space="preserve">       Local Chief Executive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</si>
</sst>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.5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u/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9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 val="singleAccounting"/>
      <sz val="11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47">
    <xf numFmtId="0" fontId="0" fillId="0" borderId="0" xfId="0"/>
    <xf numFmtId="0" fontId="3" fillId="2" borderId="0" xfId="0" applyFont="1" applyFill="1"/>
    <xf numFmtId="0" fontId="4" fillId="2" borderId="0" xfId="0" applyFont="1" applyFill="1"/>
    <xf numFmtId="164" fontId="4" fillId="2" borderId="0" xfId="1" applyFont="1" applyFill="1"/>
    <xf numFmtId="0" fontId="0" fillId="2" borderId="0" xfId="0" applyFill="1"/>
    <xf numFmtId="164" fontId="0" fillId="2" borderId="0" xfId="1" applyFont="1" applyFill="1"/>
    <xf numFmtId="0" fontId="0" fillId="2" borderId="4" xfId="0" applyFont="1" applyFill="1" applyBorder="1"/>
    <xf numFmtId="0" fontId="0" fillId="2" borderId="0" xfId="0" applyFont="1" applyFill="1" applyBorder="1"/>
    <xf numFmtId="164" fontId="0" fillId="2" borderId="0" xfId="1" applyFont="1" applyFill="1" applyBorder="1"/>
    <xf numFmtId="0" fontId="0" fillId="2" borderId="5" xfId="0" applyFont="1" applyFill="1" applyBorder="1"/>
    <xf numFmtId="0" fontId="0" fillId="2" borderId="6" xfId="0" applyFont="1" applyFill="1" applyBorder="1" applyAlignment="1">
      <alignment horizontal="center" wrapText="1"/>
    </xf>
    <xf numFmtId="0" fontId="2" fillId="2" borderId="10" xfId="0" applyFont="1" applyFill="1" applyBorder="1" applyAlignment="1">
      <alignment wrapText="1"/>
    </xf>
    <xf numFmtId="0" fontId="0" fillId="2" borderId="6" xfId="0" applyFont="1" applyFill="1" applyBorder="1"/>
    <xf numFmtId="164" fontId="0" fillId="2" borderId="6" xfId="1" applyFont="1" applyFill="1" applyBorder="1"/>
    <xf numFmtId="0" fontId="5" fillId="2" borderId="11" xfId="0" applyFont="1" applyFill="1" applyBorder="1"/>
    <xf numFmtId="0" fontId="0" fillId="2" borderId="10" xfId="0" applyFill="1" applyBorder="1"/>
    <xf numFmtId="10" fontId="0" fillId="2" borderId="6" xfId="0" applyNumberFormat="1" applyFont="1" applyFill="1" applyBorder="1"/>
    <xf numFmtId="164" fontId="0" fillId="2" borderId="11" xfId="1" applyFont="1" applyFill="1" applyBorder="1"/>
    <xf numFmtId="164" fontId="0" fillId="2" borderId="0" xfId="0" applyNumberFormat="1" applyFill="1"/>
    <xf numFmtId="14" fontId="0" fillId="2" borderId="6" xfId="0" applyNumberFormat="1" applyFont="1" applyFill="1" applyBorder="1"/>
    <xf numFmtId="0" fontId="0" fillId="2" borderId="10" xfId="0" applyFont="1" applyFill="1" applyBorder="1" applyAlignment="1"/>
    <xf numFmtId="0" fontId="0" fillId="2" borderId="6" xfId="0" applyFont="1" applyFill="1" applyBorder="1" applyAlignment="1">
      <alignment horizontal="center"/>
    </xf>
    <xf numFmtId="0" fontId="0" fillId="2" borderId="10" xfId="0" applyFill="1" applyBorder="1" applyAlignment="1">
      <alignment wrapText="1"/>
    </xf>
    <xf numFmtId="0" fontId="6" fillId="2" borderId="10" xfId="0" applyFont="1" applyFill="1" applyBorder="1" applyAlignment="1"/>
    <xf numFmtId="0" fontId="6" fillId="2" borderId="6" xfId="0" applyFont="1" applyFill="1" applyBorder="1"/>
    <xf numFmtId="164" fontId="7" fillId="2" borderId="6" xfId="1" applyFont="1" applyFill="1" applyBorder="1" applyAlignment="1">
      <alignment horizontal="right"/>
    </xf>
    <xf numFmtId="10" fontId="6" fillId="2" borderId="6" xfId="0" applyNumberFormat="1" applyFont="1" applyFill="1" applyBorder="1"/>
    <xf numFmtId="164" fontId="7" fillId="2" borderId="11" xfId="1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6" fillId="2" borderId="0" xfId="1" applyFont="1" applyFill="1"/>
    <xf numFmtId="0" fontId="0" fillId="2" borderId="10" xfId="0" applyFont="1" applyFill="1" applyBorder="1" applyAlignment="1">
      <alignment wrapText="1"/>
    </xf>
    <xf numFmtId="164" fontId="7" fillId="2" borderId="6" xfId="1" applyFont="1" applyFill="1" applyBorder="1"/>
    <xf numFmtId="0" fontId="2" fillId="2" borderId="10" xfId="0" applyFont="1" applyFill="1" applyBorder="1" applyAlignment="1">
      <alignment vertical="top" wrapText="1"/>
    </xf>
    <xf numFmtId="0" fontId="8" fillId="2" borderId="11" xfId="0" applyFont="1" applyFill="1" applyBorder="1"/>
    <xf numFmtId="10" fontId="0" fillId="2" borderId="0" xfId="2" applyNumberFormat="1" applyFont="1" applyFill="1"/>
    <xf numFmtId="0" fontId="7" fillId="2" borderId="4" xfId="0" applyFont="1" applyFill="1" applyBorder="1" applyAlignment="1">
      <alignment horizontal="centerContinuous"/>
    </xf>
    <xf numFmtId="0" fontId="7" fillId="2" borderId="0" xfId="0" applyFont="1" applyFill="1" applyBorder="1" applyAlignment="1">
      <alignment horizontal="centerContinuous"/>
    </xf>
    <xf numFmtId="164" fontId="2" fillId="2" borderId="0" xfId="1" applyFont="1" applyFill="1" applyBorder="1"/>
    <xf numFmtId="0" fontId="2" fillId="2" borderId="0" xfId="0" applyFont="1" applyFill="1" applyBorder="1"/>
    <xf numFmtId="0" fontId="2" fillId="2" borderId="5" xfId="0" applyFont="1" applyFill="1" applyBorder="1"/>
    <xf numFmtId="0" fontId="2" fillId="2" borderId="0" xfId="0" applyFont="1" applyFill="1"/>
    <xf numFmtId="164" fontId="2" fillId="2" borderId="0" xfId="1" applyFont="1" applyFill="1"/>
    <xf numFmtId="0" fontId="0" fillId="2" borderId="12" xfId="0" applyFill="1" applyBorder="1"/>
    <xf numFmtId="0" fontId="0" fillId="2" borderId="13" xfId="0" applyFill="1" applyBorder="1"/>
    <xf numFmtId="164" fontId="0" fillId="2" borderId="13" xfId="1" applyFont="1" applyFill="1" applyBorder="1"/>
    <xf numFmtId="0" fontId="0" fillId="2" borderId="14" xfId="0" applyFill="1" applyBorder="1"/>
    <xf numFmtId="0" fontId="9" fillId="2" borderId="11" xfId="0" applyFont="1" applyFill="1" applyBorder="1"/>
    <xf numFmtId="0" fontId="6" fillId="2" borderId="16" xfId="0" applyFont="1" applyFill="1" applyBorder="1"/>
    <xf numFmtId="164" fontId="7" fillId="2" borderId="16" xfId="1" applyFont="1" applyFill="1" applyBorder="1"/>
    <xf numFmtId="0" fontId="0" fillId="2" borderId="0" xfId="0" applyFont="1" applyFill="1" applyBorder="1" applyAlignment="1"/>
    <xf numFmtId="10" fontId="0" fillId="2" borderId="0" xfId="0" applyNumberFormat="1" applyFont="1" applyFill="1" applyBorder="1"/>
    <xf numFmtId="0" fontId="5" fillId="2" borderId="0" xfId="0" applyFont="1" applyFill="1" applyBorder="1"/>
    <xf numFmtId="164" fontId="6" fillId="2" borderId="6" xfId="1" applyFont="1" applyFill="1" applyBorder="1"/>
    <xf numFmtId="164" fontId="2" fillId="2" borderId="18" xfId="1" applyFont="1" applyFill="1" applyBorder="1"/>
    <xf numFmtId="164" fontId="1" fillId="2" borderId="6" xfId="1" applyFont="1" applyFill="1" applyBorder="1"/>
    <xf numFmtId="0" fontId="2" fillId="2" borderId="10" xfId="0" applyFont="1" applyFill="1" applyBorder="1" applyAlignment="1">
      <alignment horizontal="right"/>
    </xf>
    <xf numFmtId="10" fontId="4" fillId="2" borderId="0" xfId="2" applyNumberFormat="1" applyFont="1" applyFill="1"/>
    <xf numFmtId="0" fontId="2" fillId="2" borderId="7" xfId="0" applyFont="1" applyFill="1" applyBorder="1" applyAlignment="1">
      <alignment vertical="top" wrapText="1"/>
    </xf>
    <xf numFmtId="0" fontId="0" fillId="2" borderId="8" xfId="0" applyFont="1" applyFill="1" applyBorder="1"/>
    <xf numFmtId="164" fontId="0" fillId="2" borderId="8" xfId="1" applyFont="1" applyFill="1" applyBorder="1"/>
    <xf numFmtId="10" fontId="0" fillId="2" borderId="8" xfId="0" applyNumberFormat="1" applyFont="1" applyFill="1" applyBorder="1"/>
    <xf numFmtId="0" fontId="5" fillId="2" borderId="9" xfId="0" applyFont="1" applyFill="1" applyBorder="1"/>
    <xf numFmtId="0" fontId="2" fillId="2" borderId="15" xfId="0" applyFont="1" applyFill="1" applyBorder="1" applyAlignment="1">
      <alignment horizontal="right"/>
    </xf>
    <xf numFmtId="10" fontId="6" fillId="2" borderId="16" xfId="0" applyNumberFormat="1" applyFont="1" applyFill="1" applyBorder="1"/>
    <xf numFmtId="164" fontId="7" fillId="2" borderId="17" xfId="1" applyFont="1" applyFill="1" applyBorder="1"/>
    <xf numFmtId="0" fontId="0" fillId="2" borderId="8" xfId="0" applyFont="1" applyFill="1" applyBorder="1" applyAlignment="1">
      <alignment horizontal="center" vertical="center" wrapText="1"/>
    </xf>
    <xf numFmtId="164" fontId="0" fillId="2" borderId="8" xfId="1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left" vertical="center" wrapText="1"/>
    </xf>
    <xf numFmtId="0" fontId="2" fillId="2" borderId="7" xfId="0" applyFont="1" applyFill="1" applyBorder="1" applyAlignment="1">
      <alignment horizontal="left" vertical="center" wrapText="1"/>
    </xf>
    <xf numFmtId="164" fontId="12" fillId="2" borderId="8" xfId="1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vertical="center" wrapText="1"/>
    </xf>
    <xf numFmtId="0" fontId="12" fillId="2" borderId="8" xfId="0" applyFont="1" applyFill="1" applyBorder="1" applyAlignment="1">
      <alignment horizontal="center" wrapText="1"/>
    </xf>
    <xf numFmtId="0" fontId="12" fillId="2" borderId="6" xfId="0" applyFont="1" applyFill="1" applyBorder="1" applyAlignment="1">
      <alignment horizontal="center" wrapText="1"/>
    </xf>
    <xf numFmtId="164" fontId="0" fillId="2" borderId="6" xfId="1" applyFont="1" applyFill="1" applyBorder="1" applyAlignment="1">
      <alignment horizontal="center" wrapText="1"/>
    </xf>
    <xf numFmtId="164" fontId="12" fillId="2" borderId="6" xfId="1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right" vertical="center" wrapText="1"/>
    </xf>
    <xf numFmtId="164" fontId="12" fillId="2" borderId="6" xfId="0" applyNumberFormat="1" applyFont="1" applyFill="1" applyBorder="1" applyAlignment="1">
      <alignment horizontal="center" wrapText="1"/>
    </xf>
    <xf numFmtId="0" fontId="11" fillId="2" borderId="18" xfId="0" applyFont="1" applyFill="1" applyBorder="1"/>
    <xf numFmtId="164" fontId="11" fillId="2" borderId="18" xfId="1" applyFont="1" applyFill="1" applyBorder="1"/>
    <xf numFmtId="10" fontId="11" fillId="2" borderId="18" xfId="0" applyNumberFormat="1" applyFont="1" applyFill="1" applyBorder="1"/>
    <xf numFmtId="0" fontId="11" fillId="2" borderId="0" xfId="0" applyFont="1" applyFill="1"/>
    <xf numFmtId="0" fontId="0" fillId="2" borderId="10" xfId="0" applyFill="1" applyBorder="1" applyAlignment="1"/>
    <xf numFmtId="0" fontId="11" fillId="2" borderId="0" xfId="0" applyFont="1" applyFill="1" applyBorder="1"/>
    <xf numFmtId="164" fontId="11" fillId="2" borderId="0" xfId="1" applyFont="1" applyFill="1" applyBorder="1"/>
    <xf numFmtId="0" fontId="11" fillId="2" borderId="23" xfId="0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24" xfId="0" applyFont="1" applyFill="1" applyBorder="1"/>
    <xf numFmtId="0" fontId="13" fillId="2" borderId="0" xfId="0" applyFont="1" applyFill="1" applyBorder="1" applyAlignment="1">
      <alignment horizontal="centerContinuous"/>
    </xf>
    <xf numFmtId="164" fontId="4" fillId="2" borderId="0" xfId="1" applyFont="1" applyFill="1" applyBorder="1"/>
    <xf numFmtId="0" fontId="4" fillId="2" borderId="0" xfId="0" applyFont="1" applyFill="1" applyBorder="1"/>
    <xf numFmtId="0" fontId="0" fillId="2" borderId="25" xfId="0" applyFont="1" applyFill="1" applyBorder="1"/>
    <xf numFmtId="164" fontId="0" fillId="2" borderId="25" xfId="1" applyFont="1" applyFill="1" applyBorder="1"/>
    <xf numFmtId="0" fontId="0" fillId="2" borderId="26" xfId="0" applyFont="1" applyFill="1" applyBorder="1"/>
    <xf numFmtId="0" fontId="0" fillId="2" borderId="27" xfId="0" applyFont="1" applyFill="1" applyBorder="1"/>
    <xf numFmtId="0" fontId="13" fillId="2" borderId="4" xfId="0" applyFont="1" applyFill="1" applyBorder="1" applyAlignment="1">
      <alignment horizontal="centerContinuous"/>
    </xf>
    <xf numFmtId="0" fontId="7" fillId="2" borderId="16" xfId="0" applyFont="1" applyFill="1" applyBorder="1"/>
    <xf numFmtId="0" fontId="10" fillId="2" borderId="17" xfId="0" applyFont="1" applyFill="1" applyBorder="1"/>
    <xf numFmtId="0" fontId="11" fillId="2" borderId="26" xfId="0" applyFont="1" applyFill="1" applyBorder="1" applyAlignment="1">
      <alignment horizontal="center"/>
    </xf>
    <xf numFmtId="0" fontId="11" fillId="2" borderId="25" xfId="0" applyFont="1" applyFill="1" applyBorder="1"/>
    <xf numFmtId="164" fontId="11" fillId="2" borderId="25" xfId="1" applyFont="1" applyFill="1" applyBorder="1"/>
    <xf numFmtId="10" fontId="11" fillId="2" borderId="25" xfId="0" applyNumberFormat="1" applyFont="1" applyFill="1" applyBorder="1"/>
    <xf numFmtId="0" fontId="11" fillId="2" borderId="27" xfId="0" applyFont="1" applyFill="1" applyBorder="1"/>
    <xf numFmtId="0" fontId="0" fillId="2" borderId="4" xfId="0" applyFont="1" applyFill="1" applyBorder="1" applyAlignment="1"/>
    <xf numFmtId="0" fontId="5" fillId="2" borderId="5" xfId="0" applyFont="1" applyFill="1" applyBorder="1"/>
    <xf numFmtId="0" fontId="11" fillId="2" borderId="24" xfId="0" applyFont="1" applyFill="1" applyBorder="1"/>
    <xf numFmtId="0" fontId="0" fillId="2" borderId="22" xfId="0" applyFont="1" applyFill="1" applyBorder="1" applyAlignment="1">
      <alignment horizontal="center" vertical="center" wrapText="1"/>
    </xf>
    <xf numFmtId="0" fontId="0" fillId="2" borderId="9" xfId="0" applyFont="1" applyFill="1" applyBorder="1" applyAlignment="1">
      <alignment horizontal="center" vertical="center"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13" fillId="2" borderId="0" xfId="0" applyFont="1" applyFill="1" applyBorder="1" applyAlignment="1">
      <alignment horizontal="left"/>
    </xf>
    <xf numFmtId="0" fontId="13" fillId="2" borderId="5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0" fillId="2" borderId="19" xfId="0" applyFont="1" applyFill="1" applyBorder="1" applyAlignment="1">
      <alignment horizontal="center" vertical="center" wrapText="1"/>
    </xf>
    <xf numFmtId="0" fontId="0" fillId="2" borderId="7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 wrapText="1"/>
    </xf>
    <xf numFmtId="0" fontId="0" fillId="2" borderId="8" xfId="0" applyFont="1" applyFill="1" applyBorder="1" applyAlignment="1">
      <alignment horizontal="center" vertical="center" wrapText="1"/>
    </xf>
    <xf numFmtId="164" fontId="0" fillId="2" borderId="21" xfId="1" applyFont="1" applyFill="1" applyBorder="1" applyAlignment="1">
      <alignment horizontal="center" vertical="center" wrapText="1"/>
    </xf>
    <xf numFmtId="164" fontId="0" fillId="2" borderId="6" xfId="1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vertical="center" wrapText="1"/>
    </xf>
    <xf numFmtId="0" fontId="0" fillId="2" borderId="6" xfId="0" applyFont="1" applyFill="1" applyBorder="1" applyAlignment="1">
      <alignment horizontal="center" vertical="center" wrapText="1"/>
    </xf>
    <xf numFmtId="0" fontId="0" fillId="2" borderId="21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7" fillId="2" borderId="0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0" fillId="2" borderId="11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vertical="top" wrapText="1"/>
    </xf>
    <xf numFmtId="164" fontId="0" fillId="2" borderId="6" xfId="1" applyFont="1" applyFill="1" applyBorder="1" applyAlignment="1">
      <alignment horizontal="center" wrapText="1"/>
    </xf>
    <xf numFmtId="164" fontId="0" fillId="2" borderId="20" xfId="1" applyFont="1" applyFill="1" applyBorder="1" applyAlignment="1">
      <alignment horizontal="center" vertical="center" wrapText="1"/>
    </xf>
    <xf numFmtId="164" fontId="0" fillId="2" borderId="8" xfId="1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28" xfId="0" applyFont="1" applyFill="1" applyBorder="1" applyAlignment="1">
      <alignment horizontal="center" wrapText="1"/>
    </xf>
    <xf numFmtId="0" fontId="0" fillId="2" borderId="29" xfId="0" applyFont="1" applyFill="1" applyBorder="1" applyAlignment="1">
      <alignment horizontal="center" wrapText="1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1661823</xdr:colOff>
      <xdr:row>48</xdr:row>
      <xdr:rowOff>47625</xdr:rowOff>
    </xdr:from>
    <xdr:to>
      <xdr:col>0</xdr:col>
      <xdr:colOff>2381630</xdr:colOff>
      <xdr:row>50</xdr:row>
      <xdr:rowOff>57150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1318" t="8381"/>
        <a:stretch/>
      </xdr:blipFill>
      <xdr:spPr>
        <a:xfrm>
          <a:off x="1661823" y="10410825"/>
          <a:ext cx="719807" cy="390525"/>
        </a:xfrm>
        <a:prstGeom prst="rect">
          <a:avLst/>
        </a:prstGeom>
      </xdr:spPr>
    </xdr:pic>
    <xdr:clientData/>
  </xdr:twoCellAnchor>
  <xdr:twoCellAnchor editAs="oneCell">
    <xdr:from>
      <xdr:col>6</xdr:col>
      <xdr:colOff>304799</xdr:colOff>
      <xdr:row>48</xdr:row>
      <xdr:rowOff>28575</xdr:rowOff>
    </xdr:from>
    <xdr:to>
      <xdr:col>7</xdr:col>
      <xdr:colOff>431005</xdr:colOff>
      <xdr:row>50</xdr:row>
      <xdr:rowOff>25228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934324" y="10391775"/>
          <a:ext cx="1164431" cy="3776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M57"/>
  <sheetViews>
    <sheetView tabSelected="1" view="pageBreakPreview" topLeftCell="A44" zoomScaleNormal="100" zoomScaleSheetLayoutView="100" workbookViewId="0">
      <selection activeCell="B57" sqref="B57"/>
    </sheetView>
  </sheetViews>
  <sheetFormatPr defaultRowHeight="15" x14ac:dyDescent="0.25"/>
  <cols>
    <col min="1" max="1" width="44.7109375" style="4" customWidth="1"/>
    <col min="2" max="2" width="18" style="4" customWidth="1"/>
    <col min="3" max="3" width="15.5703125" style="5" customWidth="1"/>
    <col min="4" max="5" width="12" style="4" customWidth="1"/>
    <col min="6" max="6" width="12.140625" style="4" customWidth="1"/>
    <col min="7" max="7" width="15.5703125" style="4" customWidth="1"/>
    <col min="8" max="8" width="10.7109375" style="4" customWidth="1"/>
    <col min="9" max="9" width="14.42578125" style="4" customWidth="1"/>
    <col min="10" max="10" width="9.140625" style="4"/>
    <col min="11" max="11" width="14.28515625" style="4" bestFit="1" customWidth="1"/>
    <col min="12" max="12" width="11.5703125" style="5" bestFit="1" customWidth="1"/>
    <col min="13" max="16384" width="9.140625" style="4"/>
  </cols>
  <sheetData>
    <row r="1" spans="1:13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13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13" x14ac:dyDescent="0.25">
      <c r="A3" s="119" t="s">
        <v>1</v>
      </c>
      <c r="B3" s="120"/>
      <c r="C3" s="120"/>
      <c r="D3" s="120"/>
      <c r="E3" s="120"/>
      <c r="F3" s="120"/>
      <c r="G3" s="120"/>
      <c r="H3" s="120"/>
      <c r="I3" s="121"/>
    </row>
    <row r="4" spans="1:13" x14ac:dyDescent="0.25">
      <c r="A4" s="122" t="s">
        <v>2</v>
      </c>
      <c r="B4" s="123"/>
      <c r="C4" s="123"/>
      <c r="D4" s="123"/>
      <c r="E4" s="123"/>
      <c r="F4" s="123"/>
      <c r="G4" s="123"/>
      <c r="H4" s="123"/>
      <c r="I4" s="124"/>
    </row>
    <row r="5" spans="1:13" x14ac:dyDescent="0.25">
      <c r="A5" s="122" t="s">
        <v>44</v>
      </c>
      <c r="B5" s="123"/>
      <c r="C5" s="123"/>
      <c r="D5" s="123"/>
      <c r="E5" s="123"/>
      <c r="F5" s="123"/>
      <c r="G5" s="123"/>
      <c r="H5" s="123"/>
      <c r="I5" s="124"/>
    </row>
    <row r="6" spans="1:13" x14ac:dyDescent="0.25">
      <c r="A6" s="6"/>
      <c r="B6" s="7"/>
      <c r="C6" s="8"/>
      <c r="D6" s="7"/>
      <c r="E6" s="7"/>
      <c r="F6" s="7"/>
      <c r="G6" s="7"/>
      <c r="H6" s="7"/>
      <c r="I6" s="9"/>
    </row>
    <row r="7" spans="1:13" x14ac:dyDescent="0.25">
      <c r="A7" s="6" t="s">
        <v>3</v>
      </c>
      <c r="B7" s="7"/>
      <c r="C7" s="8"/>
      <c r="D7" s="7"/>
      <c r="E7" s="7"/>
      <c r="F7" s="7"/>
      <c r="G7" s="7"/>
      <c r="H7" s="7"/>
      <c r="I7" s="9"/>
    </row>
    <row r="8" spans="1:13" s="5" customFormat="1" ht="15.75" thickBot="1" x14ac:dyDescent="0.3">
      <c r="A8" s="6"/>
      <c r="B8" s="7"/>
      <c r="C8" s="8"/>
      <c r="D8" s="7"/>
      <c r="E8" s="7"/>
      <c r="F8" s="7"/>
      <c r="G8" s="7"/>
      <c r="H8" s="7"/>
      <c r="I8" s="9"/>
      <c r="J8" s="4"/>
      <c r="K8" s="4"/>
      <c r="M8" s="4"/>
    </row>
    <row r="9" spans="1:13" s="5" customFormat="1" x14ac:dyDescent="0.25">
      <c r="A9" s="125" t="s">
        <v>4</v>
      </c>
      <c r="B9" s="127" t="s">
        <v>5</v>
      </c>
      <c r="C9" s="129" t="s">
        <v>6</v>
      </c>
      <c r="D9" s="131" t="s">
        <v>7</v>
      </c>
      <c r="E9" s="133" t="s">
        <v>8</v>
      </c>
      <c r="F9" s="133" t="s">
        <v>9</v>
      </c>
      <c r="G9" s="133"/>
      <c r="H9" s="133" t="s">
        <v>10</v>
      </c>
      <c r="I9" s="108" t="s">
        <v>11</v>
      </c>
      <c r="J9" s="4"/>
      <c r="K9" s="4"/>
      <c r="M9" s="4"/>
    </row>
    <row r="10" spans="1:13" s="5" customFormat="1" ht="30" x14ac:dyDescent="0.25">
      <c r="A10" s="126"/>
      <c r="B10" s="128"/>
      <c r="C10" s="130"/>
      <c r="D10" s="132"/>
      <c r="E10" s="134"/>
      <c r="F10" s="10" t="s">
        <v>12</v>
      </c>
      <c r="G10" s="10" t="s">
        <v>13</v>
      </c>
      <c r="H10" s="134"/>
      <c r="I10" s="109"/>
      <c r="J10" s="4"/>
      <c r="K10" s="4"/>
      <c r="M10" s="4"/>
    </row>
    <row r="11" spans="1:13" s="5" customFormat="1" x14ac:dyDescent="0.25">
      <c r="A11" s="11" t="s">
        <v>14</v>
      </c>
      <c r="B11" s="12"/>
      <c r="C11" s="13"/>
      <c r="D11" s="12"/>
      <c r="E11" s="12"/>
      <c r="F11" s="12"/>
      <c r="G11" s="13"/>
      <c r="H11" s="12"/>
      <c r="I11" s="14"/>
      <c r="J11" s="4"/>
      <c r="K11" s="4"/>
      <c r="M11" s="4"/>
    </row>
    <row r="12" spans="1:13" s="5" customFormat="1" x14ac:dyDescent="0.25">
      <c r="A12" s="22" t="s">
        <v>15</v>
      </c>
      <c r="B12" s="12"/>
      <c r="C12" s="13">
        <v>1000000</v>
      </c>
      <c r="D12" s="12"/>
      <c r="E12" s="12"/>
      <c r="F12" s="16"/>
      <c r="G12" s="13">
        <v>30760</v>
      </c>
      <c r="H12" s="12"/>
      <c r="I12" s="17"/>
      <c r="J12" s="4"/>
      <c r="K12" s="18"/>
      <c r="M12" s="4"/>
    </row>
    <row r="13" spans="1:13" s="5" customFormat="1" x14ac:dyDescent="0.25">
      <c r="A13" s="22" t="s">
        <v>22</v>
      </c>
      <c r="B13" s="12"/>
      <c r="C13" s="13">
        <v>800000</v>
      </c>
      <c r="D13" s="12"/>
      <c r="E13" s="12"/>
      <c r="F13" s="16"/>
      <c r="G13" s="13">
        <v>0</v>
      </c>
      <c r="H13" s="12"/>
      <c r="I13" s="17"/>
      <c r="J13" s="4"/>
      <c r="K13" s="18"/>
      <c r="M13" s="4"/>
    </row>
    <row r="14" spans="1:13" s="5" customFormat="1" x14ac:dyDescent="0.25">
      <c r="A14" s="22" t="s">
        <v>23</v>
      </c>
      <c r="B14" s="12"/>
      <c r="C14" s="13">
        <v>300000</v>
      </c>
      <c r="D14" s="12"/>
      <c r="E14" s="12"/>
      <c r="F14" s="16"/>
      <c r="G14" s="13">
        <v>0</v>
      </c>
      <c r="H14" s="12"/>
      <c r="I14" s="17"/>
      <c r="J14" s="4"/>
      <c r="K14" s="18"/>
      <c r="M14" s="4"/>
    </row>
    <row r="15" spans="1:13" s="5" customFormat="1" x14ac:dyDescent="0.25">
      <c r="A15" s="22" t="s">
        <v>25</v>
      </c>
      <c r="B15" s="12"/>
      <c r="C15" s="13">
        <v>200000</v>
      </c>
      <c r="D15" s="12"/>
      <c r="E15" s="12"/>
      <c r="F15" s="16"/>
      <c r="G15" s="13">
        <v>0</v>
      </c>
      <c r="H15" s="12"/>
      <c r="I15" s="17"/>
      <c r="J15" s="4"/>
      <c r="K15" s="18"/>
      <c r="M15" s="4"/>
    </row>
    <row r="16" spans="1:13" s="5" customFormat="1" x14ac:dyDescent="0.25">
      <c r="A16" s="22" t="s">
        <v>16</v>
      </c>
      <c r="B16" s="12"/>
      <c r="C16" s="13">
        <v>400000</v>
      </c>
      <c r="D16" s="12"/>
      <c r="E16" s="12"/>
      <c r="F16" s="16"/>
      <c r="G16" s="13">
        <v>54563.66</v>
      </c>
      <c r="H16" s="12"/>
      <c r="I16" s="17"/>
      <c r="J16" s="4"/>
      <c r="K16" s="18"/>
      <c r="M16" s="4"/>
    </row>
    <row r="17" spans="1:13" s="5" customFormat="1" x14ac:dyDescent="0.25">
      <c r="A17" s="22" t="s">
        <v>26</v>
      </c>
      <c r="B17" s="12"/>
      <c r="C17" s="13">
        <v>1000000</v>
      </c>
      <c r="D17" s="19"/>
      <c r="E17" s="19"/>
      <c r="F17" s="16"/>
      <c r="G17" s="13">
        <v>0</v>
      </c>
      <c r="H17" s="12"/>
      <c r="I17" s="17"/>
      <c r="J17" s="4"/>
      <c r="K17" s="18"/>
      <c r="M17" s="4"/>
    </row>
    <row r="18" spans="1:13" s="5" customFormat="1" ht="30" x14ac:dyDescent="0.25">
      <c r="A18" s="22" t="s">
        <v>27</v>
      </c>
      <c r="B18" s="21"/>
      <c r="C18" s="13">
        <v>700000</v>
      </c>
      <c r="D18" s="12"/>
      <c r="E18" s="12"/>
      <c r="F18" s="16"/>
      <c r="G18" s="13">
        <v>0</v>
      </c>
      <c r="H18" s="12"/>
      <c r="I18" s="14"/>
      <c r="J18" s="4"/>
      <c r="K18" s="18"/>
      <c r="M18" s="4"/>
    </row>
    <row r="19" spans="1:13" s="5" customFormat="1" ht="30" x14ac:dyDescent="0.25">
      <c r="A19" s="22" t="s">
        <v>28</v>
      </c>
      <c r="B19" s="12"/>
      <c r="C19" s="13">
        <v>300000</v>
      </c>
      <c r="D19" s="19"/>
      <c r="E19" s="19"/>
      <c r="F19" s="16"/>
      <c r="G19" s="13">
        <v>0</v>
      </c>
      <c r="H19" s="12"/>
      <c r="I19" s="17"/>
      <c r="J19" s="4"/>
      <c r="K19" s="18"/>
      <c r="M19" s="4"/>
    </row>
    <row r="20" spans="1:13" s="5" customFormat="1" x14ac:dyDescent="0.25">
      <c r="A20" s="22" t="s">
        <v>64</v>
      </c>
      <c r="B20" s="12"/>
      <c r="C20" s="13">
        <v>181742</v>
      </c>
      <c r="D20" s="19"/>
      <c r="E20" s="19"/>
      <c r="F20" s="16"/>
      <c r="G20" s="13">
        <v>0</v>
      </c>
      <c r="H20" s="12"/>
      <c r="I20" s="17"/>
      <c r="J20" s="4"/>
      <c r="K20" s="18"/>
      <c r="M20" s="4"/>
    </row>
    <row r="21" spans="1:13" s="5" customFormat="1" x14ac:dyDescent="0.25">
      <c r="A21" s="22" t="s">
        <v>18</v>
      </c>
      <c r="B21" s="12"/>
      <c r="C21" s="13">
        <v>2100000</v>
      </c>
      <c r="D21" s="19"/>
      <c r="E21" s="19"/>
      <c r="F21" s="16"/>
      <c r="G21" s="13">
        <v>0</v>
      </c>
      <c r="H21" s="12"/>
      <c r="I21" s="17"/>
      <c r="J21" s="4"/>
      <c r="K21" s="18"/>
      <c r="M21" s="4"/>
    </row>
    <row r="22" spans="1:13" s="5" customFormat="1" x14ac:dyDescent="0.25">
      <c r="A22" s="22" t="s">
        <v>20</v>
      </c>
      <c r="B22" s="12"/>
      <c r="C22" s="13">
        <v>2100000</v>
      </c>
      <c r="D22" s="19"/>
      <c r="E22" s="19"/>
      <c r="F22" s="16"/>
      <c r="G22" s="13">
        <v>0</v>
      </c>
      <c r="H22" s="12"/>
      <c r="I22" s="17"/>
      <c r="J22" s="4"/>
      <c r="K22" s="18"/>
      <c r="M22" s="4"/>
    </row>
    <row r="23" spans="1:13" s="5" customFormat="1" ht="30" x14ac:dyDescent="0.25">
      <c r="A23" s="22" t="s">
        <v>17</v>
      </c>
      <c r="B23" s="12"/>
      <c r="C23" s="13">
        <v>330000</v>
      </c>
      <c r="D23" s="19"/>
      <c r="E23" s="19"/>
      <c r="F23" s="16"/>
      <c r="G23" s="13">
        <v>0</v>
      </c>
      <c r="H23" s="12"/>
      <c r="I23" s="17"/>
      <c r="J23" s="4"/>
      <c r="K23" s="18"/>
      <c r="M23" s="4"/>
    </row>
    <row r="24" spans="1:13" s="5" customFormat="1" x14ac:dyDescent="0.25">
      <c r="A24" s="31" t="s">
        <v>19</v>
      </c>
      <c r="B24" s="12"/>
      <c r="C24" s="13">
        <v>1450000</v>
      </c>
      <c r="D24" s="19"/>
      <c r="E24" s="19"/>
      <c r="F24" s="16"/>
      <c r="G24" s="13">
        <v>164698.16</v>
      </c>
      <c r="H24" s="12"/>
      <c r="I24" s="17"/>
      <c r="J24" s="4"/>
      <c r="K24" s="18"/>
      <c r="M24" s="4"/>
    </row>
    <row r="25" spans="1:13" s="5" customFormat="1" x14ac:dyDescent="0.25">
      <c r="A25" s="31" t="s">
        <v>21</v>
      </c>
      <c r="B25" s="12"/>
      <c r="C25" s="13">
        <v>150000</v>
      </c>
      <c r="D25" s="19"/>
      <c r="E25" s="19"/>
      <c r="F25" s="16"/>
      <c r="G25" s="13">
        <v>0</v>
      </c>
      <c r="H25" s="12"/>
      <c r="I25" s="17"/>
      <c r="J25" s="4"/>
      <c r="K25" s="18"/>
      <c r="M25" s="4"/>
    </row>
    <row r="26" spans="1:13" s="5" customFormat="1" x14ac:dyDescent="0.25">
      <c r="A26" s="31" t="s">
        <v>65</v>
      </c>
      <c r="B26" s="12"/>
      <c r="C26" s="13">
        <v>200000</v>
      </c>
      <c r="D26" s="19"/>
      <c r="E26" s="19"/>
      <c r="F26" s="16"/>
      <c r="G26" s="13">
        <v>0</v>
      </c>
      <c r="H26" s="12"/>
      <c r="I26" s="17"/>
      <c r="J26" s="4"/>
      <c r="K26" s="18"/>
      <c r="M26" s="4"/>
    </row>
    <row r="27" spans="1:13" s="5" customFormat="1" x14ac:dyDescent="0.25">
      <c r="A27" s="22" t="s">
        <v>24</v>
      </c>
      <c r="B27" s="12"/>
      <c r="C27" s="13">
        <v>200000</v>
      </c>
      <c r="D27" s="19"/>
      <c r="E27" s="19"/>
      <c r="F27" s="16"/>
      <c r="G27" s="13">
        <v>0</v>
      </c>
      <c r="H27" s="12"/>
      <c r="I27" s="17"/>
      <c r="J27" s="4"/>
      <c r="K27" s="18"/>
      <c r="M27" s="4"/>
    </row>
    <row r="28" spans="1:13" s="30" customFormat="1" x14ac:dyDescent="0.25">
      <c r="A28" s="56" t="s">
        <v>71</v>
      </c>
      <c r="B28" s="24"/>
      <c r="C28" s="25">
        <f>SUM(C12:C27)</f>
        <v>11411742</v>
      </c>
      <c r="D28" s="24"/>
      <c r="E28" s="24"/>
      <c r="F28" s="26"/>
      <c r="G28" s="25">
        <f>SUM(G12:G27)</f>
        <v>250021.82</v>
      </c>
      <c r="H28" s="24"/>
      <c r="I28" s="27"/>
      <c r="J28" s="28"/>
      <c r="K28" s="29"/>
      <c r="M28" s="28"/>
    </row>
    <row r="29" spans="1:13" s="5" customFormat="1" x14ac:dyDescent="0.25">
      <c r="A29" s="11" t="s">
        <v>29</v>
      </c>
      <c r="B29" s="12"/>
      <c r="C29" s="13"/>
      <c r="D29" s="12"/>
      <c r="E29" s="12"/>
      <c r="F29" s="16"/>
      <c r="G29" s="13"/>
      <c r="H29" s="12"/>
      <c r="I29" s="17"/>
      <c r="J29" s="4"/>
      <c r="K29" s="18"/>
      <c r="M29" s="4"/>
    </row>
    <row r="30" spans="1:13" s="5" customFormat="1" x14ac:dyDescent="0.25">
      <c r="A30" s="22" t="s">
        <v>31</v>
      </c>
      <c r="B30" s="12"/>
      <c r="C30" s="13">
        <v>1500000</v>
      </c>
      <c r="D30" s="12"/>
      <c r="E30" s="12"/>
      <c r="F30" s="16"/>
      <c r="G30" s="13">
        <v>0</v>
      </c>
      <c r="H30" s="12"/>
      <c r="I30" s="17"/>
      <c r="J30" s="4"/>
      <c r="K30" s="18"/>
      <c r="M30" s="4"/>
    </row>
    <row r="31" spans="1:13" s="5" customFormat="1" x14ac:dyDescent="0.25">
      <c r="A31" s="22" t="s">
        <v>32</v>
      </c>
      <c r="B31" s="12"/>
      <c r="C31" s="13">
        <v>3650000</v>
      </c>
      <c r="D31" s="12"/>
      <c r="E31" s="12"/>
      <c r="F31" s="16"/>
      <c r="G31" s="13">
        <v>0</v>
      </c>
      <c r="H31" s="12"/>
      <c r="I31" s="17"/>
      <c r="J31" s="4"/>
      <c r="K31" s="18"/>
      <c r="M31" s="4"/>
    </row>
    <row r="32" spans="1:13" s="5" customFormat="1" x14ac:dyDescent="0.25">
      <c r="A32" s="22" t="s">
        <v>33</v>
      </c>
      <c r="B32" s="12"/>
      <c r="C32" s="13">
        <v>500000</v>
      </c>
      <c r="D32" s="12"/>
      <c r="E32" s="12"/>
      <c r="F32" s="16"/>
      <c r="G32" s="13">
        <v>0</v>
      </c>
      <c r="H32" s="12"/>
      <c r="I32" s="17"/>
      <c r="J32" s="4"/>
      <c r="K32" s="18"/>
      <c r="M32" s="4"/>
    </row>
    <row r="33" spans="1:13" s="5" customFormat="1" x14ac:dyDescent="0.25">
      <c r="A33" s="22" t="s">
        <v>34</v>
      </c>
      <c r="B33" s="12"/>
      <c r="C33" s="13">
        <v>200000</v>
      </c>
      <c r="D33" s="12"/>
      <c r="E33" s="12"/>
      <c r="F33" s="16"/>
      <c r="G33" s="13">
        <v>0</v>
      </c>
      <c r="H33" s="12"/>
      <c r="I33" s="17"/>
      <c r="J33" s="4"/>
      <c r="K33" s="18"/>
      <c r="M33" s="4"/>
    </row>
    <row r="34" spans="1:13" s="5" customFormat="1" x14ac:dyDescent="0.25">
      <c r="A34" s="22" t="s">
        <v>68</v>
      </c>
      <c r="B34" s="12"/>
      <c r="C34" s="13">
        <v>100000</v>
      </c>
      <c r="D34" s="12"/>
      <c r="E34" s="12"/>
      <c r="F34" s="16"/>
      <c r="G34" s="13">
        <v>0</v>
      </c>
      <c r="H34" s="12"/>
      <c r="I34" s="17"/>
      <c r="J34" s="4"/>
      <c r="K34" s="18"/>
      <c r="M34" s="4"/>
    </row>
    <row r="35" spans="1:13" s="5" customFormat="1" ht="30" x14ac:dyDescent="0.25">
      <c r="A35" s="31" t="s">
        <v>35</v>
      </c>
      <c r="B35" s="12"/>
      <c r="C35" s="13">
        <v>200000</v>
      </c>
      <c r="D35" s="12"/>
      <c r="E35" s="12"/>
      <c r="F35" s="16"/>
      <c r="G35" s="13">
        <v>0</v>
      </c>
      <c r="H35" s="12"/>
      <c r="I35" s="17"/>
      <c r="J35" s="4"/>
      <c r="K35" s="18"/>
      <c r="M35" s="4"/>
    </row>
    <row r="36" spans="1:13" s="5" customFormat="1" x14ac:dyDescent="0.25">
      <c r="A36" s="31" t="s">
        <v>66</v>
      </c>
      <c r="B36" s="12"/>
      <c r="C36" s="13">
        <v>1200000</v>
      </c>
      <c r="D36" s="12"/>
      <c r="E36" s="12"/>
      <c r="F36" s="16"/>
      <c r="G36" s="13">
        <v>0</v>
      </c>
      <c r="H36" s="12"/>
      <c r="I36" s="17"/>
      <c r="J36" s="4"/>
      <c r="K36" s="18"/>
      <c r="M36" s="4"/>
    </row>
    <row r="37" spans="1:13" s="5" customFormat="1" x14ac:dyDescent="0.25">
      <c r="A37" s="31" t="s">
        <v>67</v>
      </c>
      <c r="B37" s="12"/>
      <c r="C37" s="13">
        <v>300000</v>
      </c>
      <c r="D37" s="12"/>
      <c r="E37" s="12"/>
      <c r="F37" s="16"/>
      <c r="G37" s="13">
        <v>0</v>
      </c>
      <c r="H37" s="12"/>
      <c r="I37" s="17"/>
      <c r="J37" s="4"/>
      <c r="K37" s="18"/>
      <c r="M37" s="4"/>
    </row>
    <row r="38" spans="1:13" s="5" customFormat="1" ht="30" x14ac:dyDescent="0.25">
      <c r="A38" s="31" t="s">
        <v>69</v>
      </c>
      <c r="B38" s="12"/>
      <c r="C38" s="13">
        <v>2000000</v>
      </c>
      <c r="D38" s="12"/>
      <c r="E38" s="12"/>
      <c r="F38" s="16"/>
      <c r="G38" s="13">
        <v>0</v>
      </c>
      <c r="H38" s="12"/>
      <c r="I38" s="17"/>
      <c r="J38" s="4"/>
      <c r="K38" s="18"/>
      <c r="M38" s="4"/>
    </row>
    <row r="39" spans="1:13" s="30" customFormat="1" ht="15.75" thickBot="1" x14ac:dyDescent="0.3">
      <c r="A39" s="63" t="s">
        <v>71</v>
      </c>
      <c r="B39" s="48"/>
      <c r="C39" s="49">
        <f>SUM(C30:C38)</f>
        <v>9650000</v>
      </c>
      <c r="D39" s="48"/>
      <c r="E39" s="48"/>
      <c r="F39" s="64"/>
      <c r="G39" s="49">
        <f>SUM(G30:G38)</f>
        <v>0</v>
      </c>
      <c r="H39" s="48"/>
      <c r="I39" s="65"/>
      <c r="J39" s="28"/>
      <c r="K39" s="29"/>
      <c r="M39" s="28"/>
    </row>
    <row r="40" spans="1:13" s="5" customFormat="1" x14ac:dyDescent="0.25">
      <c r="A40" s="58" t="s">
        <v>37</v>
      </c>
      <c r="B40" s="59"/>
      <c r="C40" s="60"/>
      <c r="D40" s="59"/>
      <c r="E40" s="59"/>
      <c r="F40" s="61"/>
      <c r="G40" s="60"/>
      <c r="H40" s="59"/>
      <c r="I40" s="62"/>
      <c r="J40" s="4"/>
      <c r="K40" s="18"/>
      <c r="M40" s="4"/>
    </row>
    <row r="41" spans="1:13" s="5" customFormat="1" x14ac:dyDescent="0.25">
      <c r="A41" s="22" t="s">
        <v>38</v>
      </c>
      <c r="B41" s="12"/>
      <c r="C41" s="13">
        <v>106000.4</v>
      </c>
      <c r="D41" s="12"/>
      <c r="E41" s="12"/>
      <c r="F41" s="16"/>
      <c r="G41" s="13">
        <v>0</v>
      </c>
      <c r="H41" s="12"/>
      <c r="I41" s="14"/>
      <c r="J41" s="4"/>
      <c r="K41" s="18"/>
      <c r="M41" s="4"/>
    </row>
    <row r="42" spans="1:13" s="30" customFormat="1" x14ac:dyDescent="0.25">
      <c r="A42" s="31" t="s">
        <v>70</v>
      </c>
      <c r="B42" s="12"/>
      <c r="C42" s="55">
        <v>3000000</v>
      </c>
      <c r="D42" s="12"/>
      <c r="E42" s="12"/>
      <c r="F42" s="16"/>
      <c r="G42" s="55">
        <v>0</v>
      </c>
      <c r="H42" s="24"/>
      <c r="I42" s="34"/>
      <c r="J42" s="28"/>
      <c r="K42" s="29"/>
      <c r="M42" s="28"/>
    </row>
    <row r="43" spans="1:13" s="30" customFormat="1" x14ac:dyDescent="0.25">
      <c r="A43" s="56" t="s">
        <v>71</v>
      </c>
      <c r="B43" s="24"/>
      <c r="C43" s="32">
        <f>SUM(C41:C42)</f>
        <v>3106000.4</v>
      </c>
      <c r="D43" s="24"/>
      <c r="E43" s="24"/>
      <c r="F43" s="26"/>
      <c r="G43" s="32">
        <f>SUM(G41:G42)</f>
        <v>0</v>
      </c>
      <c r="H43" s="24"/>
      <c r="I43" s="34"/>
      <c r="J43" s="28"/>
      <c r="K43" s="29"/>
      <c r="M43" s="28"/>
    </row>
    <row r="44" spans="1:13" s="3" customFormat="1" ht="16.5" thickBot="1" x14ac:dyDescent="0.3">
      <c r="A44" s="87" t="s">
        <v>72</v>
      </c>
      <c r="B44" s="88"/>
      <c r="C44" s="81">
        <f>C28+C39+C43</f>
        <v>24167742.399999999</v>
      </c>
      <c r="D44" s="81"/>
      <c r="E44" s="81"/>
      <c r="F44" s="81"/>
      <c r="G44" s="81">
        <f>G28+G39+G43</f>
        <v>250021.82</v>
      </c>
      <c r="H44" s="88"/>
      <c r="I44" s="89"/>
      <c r="J44" s="2"/>
      <c r="K44" s="57">
        <f>G44/C44</f>
        <v>1.0345269982685682E-2</v>
      </c>
      <c r="M44" s="2"/>
    </row>
    <row r="45" spans="1:13" s="5" customFormat="1" ht="15.75" thickTop="1" x14ac:dyDescent="0.25">
      <c r="A45" s="95"/>
      <c r="B45" s="93"/>
      <c r="C45" s="94"/>
      <c r="D45" s="93"/>
      <c r="E45" s="93"/>
      <c r="F45" s="93"/>
      <c r="G45" s="93"/>
      <c r="H45" s="93"/>
      <c r="I45" s="96"/>
      <c r="J45" s="4"/>
      <c r="K45" s="18">
        <f>C44-G44</f>
        <v>23917720.579999998</v>
      </c>
      <c r="M45" s="4"/>
    </row>
    <row r="46" spans="1:13" s="5" customFormat="1" ht="15" customHeight="1" x14ac:dyDescent="0.25">
      <c r="A46" s="110" t="s">
        <v>39</v>
      </c>
      <c r="B46" s="111"/>
      <c r="C46" s="111"/>
      <c r="D46" s="111"/>
      <c r="E46" s="111"/>
      <c r="F46" s="111"/>
      <c r="G46" s="111"/>
      <c r="H46" s="111"/>
      <c r="I46" s="112"/>
      <c r="J46" s="4"/>
      <c r="K46" s="4"/>
      <c r="M46" s="4"/>
    </row>
    <row r="47" spans="1:13" s="5" customFormat="1" x14ac:dyDescent="0.25">
      <c r="A47" s="6"/>
      <c r="B47" s="7"/>
      <c r="C47" s="8"/>
      <c r="D47" s="7"/>
      <c r="E47" s="7"/>
      <c r="F47" s="7"/>
      <c r="G47" s="7"/>
      <c r="H47" s="7"/>
      <c r="I47" s="9"/>
      <c r="J47" s="4"/>
      <c r="K47" s="4"/>
      <c r="M47" s="4"/>
    </row>
    <row r="48" spans="1:13" s="5" customFormat="1" x14ac:dyDescent="0.25">
      <c r="A48" s="6"/>
      <c r="B48" s="7"/>
      <c r="C48" s="8"/>
      <c r="D48" s="7"/>
      <c r="E48" s="7"/>
      <c r="F48" s="7"/>
      <c r="G48" s="7"/>
      <c r="H48" s="7"/>
      <c r="I48" s="9"/>
      <c r="J48" s="4"/>
      <c r="K48" s="4"/>
      <c r="M48" s="4"/>
    </row>
    <row r="49" spans="1:13" s="5" customFormat="1" x14ac:dyDescent="0.25">
      <c r="A49" s="6"/>
      <c r="B49" s="7"/>
      <c r="C49" s="8"/>
      <c r="D49" s="7"/>
      <c r="E49" s="7"/>
      <c r="F49" s="7"/>
      <c r="G49" s="7"/>
      <c r="H49" s="7"/>
      <c r="I49" s="9"/>
      <c r="J49" s="4"/>
      <c r="K49" s="4"/>
      <c r="M49" s="4"/>
    </row>
    <row r="50" spans="1:13" s="5" customFormat="1" x14ac:dyDescent="0.25">
      <c r="A50" s="6"/>
      <c r="B50" s="7"/>
      <c r="C50" s="8"/>
      <c r="D50" s="7"/>
      <c r="E50" s="7"/>
      <c r="F50" s="7"/>
      <c r="G50" s="7"/>
      <c r="H50" s="7"/>
      <c r="I50" s="9"/>
      <c r="J50" s="4"/>
      <c r="K50" s="4"/>
      <c r="M50" s="4"/>
    </row>
    <row r="51" spans="1:13" s="41" customFormat="1" ht="15.75" x14ac:dyDescent="0.25">
      <c r="A51" s="97" t="s">
        <v>40</v>
      </c>
      <c r="B51" s="90"/>
      <c r="C51" s="86"/>
      <c r="D51" s="85"/>
      <c r="E51" s="85"/>
      <c r="F51" s="85"/>
      <c r="G51" s="115" t="s">
        <v>80</v>
      </c>
      <c r="H51" s="115"/>
      <c r="I51" s="116"/>
      <c r="L51" s="42"/>
    </row>
    <row r="52" spans="1:13" ht="15.75" x14ac:dyDescent="0.25">
      <c r="A52" s="113" t="s">
        <v>42</v>
      </c>
      <c r="B52" s="114"/>
      <c r="C52" s="91"/>
      <c r="D52" s="92"/>
      <c r="E52" s="92"/>
      <c r="F52" s="92"/>
      <c r="G52" s="117" t="s">
        <v>82</v>
      </c>
      <c r="H52" s="117"/>
      <c r="I52" s="118"/>
    </row>
    <row r="53" spans="1:13" ht="15.75" thickBot="1" x14ac:dyDescent="0.3">
      <c r="A53" s="43"/>
      <c r="B53" s="44"/>
      <c r="C53" s="45"/>
      <c r="D53" s="44"/>
      <c r="E53" s="44"/>
      <c r="F53" s="44"/>
      <c r="G53" s="44"/>
      <c r="H53" s="44"/>
      <c r="I53" s="46"/>
    </row>
    <row r="55" spans="1:13" x14ac:dyDescent="0.25">
      <c r="G55" s="18"/>
    </row>
    <row r="56" spans="1:13" x14ac:dyDescent="0.25">
      <c r="C56" s="4"/>
      <c r="G56" s="5"/>
      <c r="L56" s="4"/>
    </row>
    <row r="57" spans="1:13" x14ac:dyDescent="0.25">
      <c r="C57" s="4"/>
      <c r="G57" s="18"/>
      <c r="L57" s="4"/>
    </row>
  </sheetData>
  <mergeCells count="15">
    <mergeCell ref="A3:I3"/>
    <mergeCell ref="A4:I4"/>
    <mergeCell ref="A5:I5"/>
    <mergeCell ref="A9:A10"/>
    <mergeCell ref="B9:B10"/>
    <mergeCell ref="C9:C10"/>
    <mergeCell ref="D9:D10"/>
    <mergeCell ref="E9:E10"/>
    <mergeCell ref="F9:G9"/>
    <mergeCell ref="H9:H10"/>
    <mergeCell ref="I9:I10"/>
    <mergeCell ref="A46:I46"/>
    <mergeCell ref="A52:B52"/>
    <mergeCell ref="G51:I51"/>
    <mergeCell ref="G52:I52"/>
  </mergeCells>
  <printOptions horizontalCentered="1"/>
  <pageMargins left="0.45" right="0.45" top="0.5" bottom="0.5" header="0.3" footer="0.3"/>
  <pageSetup scale="82" orientation="landscape" horizontalDpi="300" verticalDpi="0" r:id="rId1"/>
  <rowBreaks count="1" manualBreakCount="1">
    <brk id="39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92"/>
  <sheetViews>
    <sheetView view="pageBreakPreview" topLeftCell="A64" zoomScaleNormal="100" zoomScaleSheetLayoutView="100" workbookViewId="0">
      <selection activeCell="L26" sqref="L26"/>
    </sheetView>
  </sheetViews>
  <sheetFormatPr defaultRowHeight="15" x14ac:dyDescent="0.25"/>
  <cols>
    <col min="1" max="1" width="42.7109375" style="4" customWidth="1"/>
    <col min="2" max="2" width="19.85546875" style="4" customWidth="1"/>
    <col min="3" max="3" width="16.5703125" style="5" customWidth="1"/>
    <col min="4" max="4" width="10.140625" style="4" customWidth="1"/>
    <col min="5" max="5" width="11.28515625" style="4" customWidth="1"/>
    <col min="6" max="6" width="11.140625" style="4" customWidth="1"/>
    <col min="7" max="7" width="15.7109375" style="4" customWidth="1"/>
    <col min="8" max="8" width="11.140625" style="4" customWidth="1"/>
    <col min="9" max="9" width="14.5703125" style="4" customWidth="1"/>
    <col min="10" max="10" width="9.140625" style="4"/>
    <col min="11" max="11" width="11.5703125" style="4" bestFit="1" customWidth="1"/>
    <col min="12" max="16384" width="9.140625" style="4"/>
  </cols>
  <sheetData>
    <row r="1" spans="1:9" ht="15.75" x14ac:dyDescent="0.25">
      <c r="A1" s="1" t="s">
        <v>0</v>
      </c>
      <c r="B1" s="2"/>
      <c r="C1" s="3"/>
      <c r="D1" s="2"/>
      <c r="E1" s="2"/>
      <c r="F1" s="2"/>
      <c r="G1" s="2"/>
      <c r="H1" s="2"/>
      <c r="I1" s="2"/>
    </row>
    <row r="2" spans="1:9" ht="16.5" thickBot="1" x14ac:dyDescent="0.3">
      <c r="A2" s="2"/>
      <c r="B2" s="2"/>
      <c r="C2" s="3"/>
      <c r="D2" s="2"/>
      <c r="E2" s="2"/>
      <c r="F2" s="2"/>
      <c r="G2" s="2"/>
      <c r="H2" s="2"/>
      <c r="I2" s="2"/>
    </row>
    <row r="3" spans="1:9" x14ac:dyDescent="0.25">
      <c r="A3" s="119" t="s">
        <v>1</v>
      </c>
      <c r="B3" s="120"/>
      <c r="C3" s="120"/>
      <c r="D3" s="120"/>
      <c r="E3" s="120"/>
      <c r="F3" s="120"/>
      <c r="G3" s="120"/>
      <c r="H3" s="120"/>
      <c r="I3" s="121"/>
    </row>
    <row r="4" spans="1:9" x14ac:dyDescent="0.25">
      <c r="A4" s="122" t="s">
        <v>45</v>
      </c>
      <c r="B4" s="123"/>
      <c r="C4" s="123"/>
      <c r="D4" s="123"/>
      <c r="E4" s="123"/>
      <c r="F4" s="123"/>
      <c r="G4" s="123"/>
      <c r="H4" s="123"/>
      <c r="I4" s="124"/>
    </row>
    <row r="5" spans="1:9" x14ac:dyDescent="0.25">
      <c r="A5" s="122" t="s">
        <v>44</v>
      </c>
      <c r="B5" s="123"/>
      <c r="C5" s="123"/>
      <c r="D5" s="123"/>
      <c r="E5" s="123"/>
      <c r="F5" s="123"/>
      <c r="G5" s="123"/>
      <c r="H5" s="123"/>
      <c r="I5" s="124"/>
    </row>
    <row r="6" spans="1:9" x14ac:dyDescent="0.25">
      <c r="A6" s="6"/>
      <c r="B6" s="7"/>
      <c r="C6" s="8"/>
      <c r="D6" s="7"/>
      <c r="E6" s="7"/>
      <c r="F6" s="7"/>
      <c r="G6" s="7"/>
      <c r="H6" s="7"/>
      <c r="I6" s="9"/>
    </row>
    <row r="7" spans="1:9" ht="15.75" thickBot="1" x14ac:dyDescent="0.3">
      <c r="A7" s="6"/>
      <c r="B7" s="7"/>
      <c r="C7" s="8"/>
      <c r="D7" s="7"/>
      <c r="E7" s="7"/>
      <c r="F7" s="7"/>
      <c r="G7" s="7"/>
      <c r="H7" s="7"/>
      <c r="I7" s="9"/>
    </row>
    <row r="8" spans="1:9" x14ac:dyDescent="0.25">
      <c r="A8" s="125" t="s">
        <v>4</v>
      </c>
      <c r="B8" s="127" t="s">
        <v>5</v>
      </c>
      <c r="C8" s="141" t="s">
        <v>6</v>
      </c>
      <c r="D8" s="127" t="s">
        <v>7</v>
      </c>
      <c r="E8" s="143" t="s">
        <v>8</v>
      </c>
      <c r="F8" s="145" t="s">
        <v>9</v>
      </c>
      <c r="G8" s="146"/>
      <c r="H8" s="143" t="s">
        <v>10</v>
      </c>
      <c r="I8" s="108" t="s">
        <v>11</v>
      </c>
    </row>
    <row r="9" spans="1:9" ht="45" x14ac:dyDescent="0.25">
      <c r="A9" s="126"/>
      <c r="B9" s="128"/>
      <c r="C9" s="142"/>
      <c r="D9" s="128"/>
      <c r="E9" s="144"/>
      <c r="F9" s="10" t="s">
        <v>12</v>
      </c>
      <c r="G9" s="10" t="s">
        <v>13</v>
      </c>
      <c r="H9" s="144"/>
      <c r="I9" s="109"/>
    </row>
    <row r="10" spans="1:9" x14ac:dyDescent="0.25">
      <c r="A10" s="11" t="s">
        <v>14</v>
      </c>
      <c r="B10" s="12"/>
      <c r="C10" s="13"/>
      <c r="D10" s="12"/>
      <c r="E10" s="12"/>
      <c r="F10" s="12"/>
      <c r="G10" s="13"/>
      <c r="H10" s="12"/>
      <c r="I10" s="14"/>
    </row>
    <row r="11" spans="1:9" x14ac:dyDescent="0.25">
      <c r="A11" s="22" t="s">
        <v>48</v>
      </c>
      <c r="B11" s="12"/>
      <c r="C11" s="13">
        <v>500000</v>
      </c>
      <c r="D11" s="12"/>
      <c r="E11" s="12"/>
      <c r="F11" s="12"/>
      <c r="G11" s="13">
        <v>0</v>
      </c>
      <c r="H11" s="12"/>
      <c r="I11" s="14"/>
    </row>
    <row r="12" spans="1:9" ht="15" customHeight="1" x14ac:dyDescent="0.25">
      <c r="A12" s="22" t="s">
        <v>46</v>
      </c>
      <c r="B12" s="12"/>
      <c r="C12" s="13">
        <v>444945</v>
      </c>
      <c r="D12" s="12"/>
      <c r="E12" s="12"/>
      <c r="F12" s="16"/>
      <c r="G12" s="13">
        <v>0</v>
      </c>
      <c r="H12" s="12"/>
      <c r="I12" s="14"/>
    </row>
    <row r="13" spans="1:9" x14ac:dyDescent="0.25">
      <c r="A13" s="22" t="s">
        <v>47</v>
      </c>
      <c r="B13" s="12"/>
      <c r="C13" s="13">
        <v>526648.07999999996</v>
      </c>
      <c r="D13" s="12"/>
      <c r="E13" s="12"/>
      <c r="F13" s="16"/>
      <c r="G13" s="13">
        <v>0</v>
      </c>
      <c r="H13" s="12"/>
      <c r="I13" s="14"/>
    </row>
    <row r="14" spans="1:9" ht="16.5" customHeight="1" x14ac:dyDescent="0.25">
      <c r="A14" s="22" t="s">
        <v>75</v>
      </c>
      <c r="B14" s="12"/>
      <c r="C14" s="13">
        <v>47930</v>
      </c>
      <c r="D14" s="12"/>
      <c r="E14" s="12"/>
      <c r="F14" s="16"/>
      <c r="G14" s="13">
        <v>44020</v>
      </c>
      <c r="H14" s="12"/>
      <c r="I14" s="14"/>
    </row>
    <row r="15" spans="1:9" x14ac:dyDescent="0.25">
      <c r="A15" s="22" t="s">
        <v>49</v>
      </c>
      <c r="B15" s="12"/>
      <c r="C15" s="13">
        <v>239326.75</v>
      </c>
      <c r="D15" s="12"/>
      <c r="E15" s="12"/>
      <c r="F15" s="16"/>
      <c r="G15" s="13">
        <v>85737.5</v>
      </c>
      <c r="H15" s="12"/>
      <c r="I15" s="14"/>
    </row>
    <row r="16" spans="1:9" ht="15.75" customHeight="1" x14ac:dyDescent="0.25">
      <c r="A16" s="22" t="s">
        <v>79</v>
      </c>
      <c r="B16" s="12"/>
      <c r="C16" s="13">
        <v>25837.39</v>
      </c>
      <c r="D16" s="12"/>
      <c r="E16" s="12"/>
      <c r="F16" s="16"/>
      <c r="G16" s="13">
        <v>0</v>
      </c>
      <c r="H16" s="12"/>
      <c r="I16" s="14"/>
    </row>
    <row r="17" spans="1:9" x14ac:dyDescent="0.25">
      <c r="A17" s="22" t="s">
        <v>21</v>
      </c>
      <c r="B17" s="12"/>
      <c r="C17" s="13">
        <v>646385.4</v>
      </c>
      <c r="D17" s="12"/>
      <c r="E17" s="12"/>
      <c r="F17" s="16"/>
      <c r="G17" s="13">
        <v>0</v>
      </c>
      <c r="H17" s="12"/>
      <c r="I17" s="14"/>
    </row>
    <row r="18" spans="1:9" ht="15.75" customHeight="1" x14ac:dyDescent="0.25">
      <c r="A18" s="22" t="s">
        <v>22</v>
      </c>
      <c r="B18" s="12"/>
      <c r="C18" s="13">
        <v>697200</v>
      </c>
      <c r="D18" s="12"/>
      <c r="E18" s="12"/>
      <c r="F18" s="16"/>
      <c r="G18" s="13">
        <v>545115</v>
      </c>
      <c r="H18" s="12"/>
      <c r="I18" s="14"/>
    </row>
    <row r="19" spans="1:9" x14ac:dyDescent="0.25">
      <c r="A19" s="22" t="s">
        <v>23</v>
      </c>
      <c r="B19" s="12"/>
      <c r="C19" s="13">
        <v>102000</v>
      </c>
      <c r="D19" s="12"/>
      <c r="E19" s="12"/>
      <c r="F19" s="16"/>
      <c r="G19" s="13">
        <v>0</v>
      </c>
      <c r="H19" s="12"/>
      <c r="I19" s="14"/>
    </row>
    <row r="20" spans="1:9" x14ac:dyDescent="0.25">
      <c r="A20" s="22" t="s">
        <v>50</v>
      </c>
      <c r="B20" s="12"/>
      <c r="C20" s="13">
        <v>85241.66</v>
      </c>
      <c r="D20" s="12"/>
      <c r="E20" s="12"/>
      <c r="F20" s="16"/>
      <c r="G20" s="13">
        <v>0</v>
      </c>
      <c r="H20" s="12"/>
      <c r="I20" s="14"/>
    </row>
    <row r="21" spans="1:9" x14ac:dyDescent="0.25">
      <c r="A21" s="22" t="s">
        <v>51</v>
      </c>
      <c r="B21" s="12"/>
      <c r="C21" s="13">
        <v>50000</v>
      </c>
      <c r="D21" s="12"/>
      <c r="E21" s="12"/>
      <c r="F21" s="16"/>
      <c r="G21" s="13">
        <v>0</v>
      </c>
      <c r="H21" s="12"/>
      <c r="I21" s="14"/>
    </row>
    <row r="22" spans="1:9" x14ac:dyDescent="0.25">
      <c r="A22" s="22" t="s">
        <v>52</v>
      </c>
      <c r="B22" s="12"/>
      <c r="C22" s="13">
        <v>5000</v>
      </c>
      <c r="D22" s="12"/>
      <c r="E22" s="12"/>
      <c r="F22" s="16"/>
      <c r="G22" s="13">
        <v>0</v>
      </c>
      <c r="H22" s="12"/>
      <c r="I22" s="14"/>
    </row>
    <row r="23" spans="1:9" x14ac:dyDescent="0.25">
      <c r="A23" s="22" t="s">
        <v>24</v>
      </c>
      <c r="B23" s="12"/>
      <c r="C23" s="13">
        <v>100000</v>
      </c>
      <c r="D23" s="12"/>
      <c r="E23" s="12"/>
      <c r="F23" s="16"/>
      <c r="G23" s="13">
        <v>0</v>
      </c>
      <c r="H23" s="12"/>
      <c r="I23" s="14"/>
    </row>
    <row r="24" spans="1:9" x14ac:dyDescent="0.25">
      <c r="A24" s="22" t="s">
        <v>76</v>
      </c>
      <c r="B24" s="12"/>
      <c r="C24" s="13">
        <v>1000000</v>
      </c>
      <c r="D24" s="12"/>
      <c r="E24" s="12"/>
      <c r="F24" s="16"/>
      <c r="G24" s="13">
        <v>303162.53000000003</v>
      </c>
      <c r="H24" s="12"/>
      <c r="I24" s="14"/>
    </row>
    <row r="25" spans="1:9" x14ac:dyDescent="0.25">
      <c r="A25" s="22" t="s">
        <v>26</v>
      </c>
      <c r="B25" s="12"/>
      <c r="C25" s="13">
        <v>70418</v>
      </c>
      <c r="D25" s="12"/>
      <c r="E25" s="12"/>
      <c r="F25" s="16"/>
      <c r="G25" s="13">
        <v>68310</v>
      </c>
      <c r="H25" s="12"/>
      <c r="I25" s="14"/>
    </row>
    <row r="26" spans="1:9" ht="30" x14ac:dyDescent="0.25">
      <c r="A26" s="22" t="s">
        <v>77</v>
      </c>
      <c r="B26" s="12"/>
      <c r="C26" s="13">
        <v>300000</v>
      </c>
      <c r="D26" s="12"/>
      <c r="E26" s="12"/>
      <c r="F26" s="16"/>
      <c r="G26" s="13">
        <v>0</v>
      </c>
      <c r="H26" s="12"/>
      <c r="I26" s="14"/>
    </row>
    <row r="27" spans="1:9" ht="30" x14ac:dyDescent="0.25">
      <c r="A27" s="22" t="s">
        <v>28</v>
      </c>
      <c r="B27" s="12"/>
      <c r="C27" s="13">
        <v>300000</v>
      </c>
      <c r="D27" s="12"/>
      <c r="E27" s="12"/>
      <c r="F27" s="16"/>
      <c r="G27" s="13">
        <v>960</v>
      </c>
      <c r="H27" s="12"/>
      <c r="I27" s="14"/>
    </row>
    <row r="28" spans="1:9" x14ac:dyDescent="0.25">
      <c r="A28" s="22" t="s">
        <v>78</v>
      </c>
      <c r="B28" s="12"/>
      <c r="C28" s="13">
        <v>42555.34</v>
      </c>
      <c r="D28" s="12"/>
      <c r="E28" s="12"/>
      <c r="F28" s="16"/>
      <c r="G28" s="13">
        <v>42555.34</v>
      </c>
      <c r="H28" s="12"/>
      <c r="I28" s="14"/>
    </row>
    <row r="29" spans="1:9" x14ac:dyDescent="0.25">
      <c r="A29" s="22" t="s">
        <v>53</v>
      </c>
      <c r="B29" s="12"/>
      <c r="C29" s="13">
        <v>1364051.04</v>
      </c>
      <c r="D29" s="19"/>
      <c r="E29" s="19"/>
      <c r="F29" s="16"/>
      <c r="G29" s="13">
        <v>0</v>
      </c>
      <c r="H29" s="12"/>
      <c r="I29" s="47"/>
    </row>
    <row r="30" spans="1:9" ht="18" customHeight="1" x14ac:dyDescent="0.25">
      <c r="A30" s="84" t="s">
        <v>54</v>
      </c>
      <c r="B30" s="12"/>
      <c r="C30" s="13">
        <v>106489.04</v>
      </c>
      <c r="D30" s="19"/>
      <c r="E30" s="19"/>
      <c r="F30" s="16"/>
      <c r="G30" s="13">
        <v>0</v>
      </c>
      <c r="H30" s="12"/>
      <c r="I30" s="47"/>
    </row>
    <row r="31" spans="1:9" x14ac:dyDescent="0.25">
      <c r="A31" s="22" t="s">
        <v>55</v>
      </c>
      <c r="B31" s="12"/>
      <c r="C31" s="13">
        <v>44487.95</v>
      </c>
      <c r="D31" s="19"/>
      <c r="E31" s="19"/>
      <c r="F31" s="16"/>
      <c r="G31" s="13">
        <v>0</v>
      </c>
      <c r="H31" s="12"/>
      <c r="I31" s="47"/>
    </row>
    <row r="32" spans="1:9" x14ac:dyDescent="0.25">
      <c r="A32" s="22" t="s">
        <v>56</v>
      </c>
      <c r="B32" s="12"/>
      <c r="C32" s="13">
        <v>200000</v>
      </c>
      <c r="D32" s="19"/>
      <c r="E32" s="19"/>
      <c r="F32" s="16"/>
      <c r="G32" s="13">
        <v>0</v>
      </c>
      <c r="H32" s="12"/>
      <c r="I32" s="47"/>
    </row>
    <row r="33" spans="1:9" ht="15.75" thickBot="1" x14ac:dyDescent="0.3">
      <c r="A33" s="63" t="s">
        <v>71</v>
      </c>
      <c r="B33" s="98"/>
      <c r="C33" s="49">
        <f>SUM(C11:C32)</f>
        <v>6898515.6500000004</v>
      </c>
      <c r="D33" s="49"/>
      <c r="E33" s="49"/>
      <c r="F33" s="49"/>
      <c r="G33" s="49">
        <f>SUM(G12:G32)</f>
        <v>1089860.3700000001</v>
      </c>
      <c r="H33" s="98"/>
      <c r="I33" s="99"/>
    </row>
    <row r="34" spans="1:9" x14ac:dyDescent="0.25">
      <c r="A34" s="71" t="s">
        <v>29</v>
      </c>
      <c r="B34" s="66"/>
      <c r="C34" s="67"/>
      <c r="D34" s="66"/>
      <c r="E34" s="68"/>
      <c r="F34" s="68"/>
      <c r="G34" s="68"/>
      <c r="H34" s="68"/>
      <c r="I34" s="69"/>
    </row>
    <row r="35" spans="1:9" x14ac:dyDescent="0.25">
      <c r="A35" s="22" t="s">
        <v>30</v>
      </c>
      <c r="B35" s="66"/>
      <c r="C35" s="67">
        <v>10205656.6</v>
      </c>
      <c r="D35" s="66"/>
      <c r="E35" s="68"/>
      <c r="F35" s="10"/>
      <c r="G35" s="76">
        <v>10200656</v>
      </c>
      <c r="H35" s="68"/>
      <c r="I35" s="69"/>
    </row>
    <row r="36" spans="1:9" ht="14.25" customHeight="1" x14ac:dyDescent="0.25">
      <c r="A36" s="22" t="s">
        <v>31</v>
      </c>
      <c r="B36" s="66"/>
      <c r="C36" s="67">
        <v>757500</v>
      </c>
      <c r="D36" s="66"/>
      <c r="E36" s="68"/>
      <c r="F36" s="10"/>
      <c r="G36" s="76">
        <v>0</v>
      </c>
      <c r="H36" s="68"/>
      <c r="I36" s="69"/>
    </row>
    <row r="37" spans="1:9" x14ac:dyDescent="0.25">
      <c r="A37" s="22" t="s">
        <v>32</v>
      </c>
      <c r="B37" s="66"/>
      <c r="C37" s="67">
        <v>266700</v>
      </c>
      <c r="D37" s="66"/>
      <c r="E37" s="68"/>
      <c r="F37" s="10"/>
      <c r="G37" s="76">
        <v>0</v>
      </c>
      <c r="H37" s="68"/>
      <c r="I37" s="69"/>
    </row>
    <row r="38" spans="1:9" x14ac:dyDescent="0.25">
      <c r="A38" s="22" t="s">
        <v>33</v>
      </c>
      <c r="B38" s="66"/>
      <c r="C38" s="67">
        <v>407742.16</v>
      </c>
      <c r="D38" s="66"/>
      <c r="E38" s="68"/>
      <c r="F38" s="10"/>
      <c r="G38" s="76">
        <v>0</v>
      </c>
      <c r="H38" s="68"/>
      <c r="I38" s="69"/>
    </row>
    <row r="39" spans="1:9" x14ac:dyDescent="0.25">
      <c r="A39" s="22" t="s">
        <v>34</v>
      </c>
      <c r="B39" s="66"/>
      <c r="C39" s="67">
        <v>500000</v>
      </c>
      <c r="D39" s="66"/>
      <c r="E39" s="68"/>
      <c r="F39" s="10"/>
      <c r="G39" s="76">
        <v>0</v>
      </c>
      <c r="H39" s="68"/>
      <c r="I39" s="69"/>
    </row>
    <row r="40" spans="1:9" ht="30" x14ac:dyDescent="0.25">
      <c r="A40" s="31" t="s">
        <v>35</v>
      </c>
      <c r="B40" s="66"/>
      <c r="C40" s="67">
        <v>500000</v>
      </c>
      <c r="D40" s="66"/>
      <c r="E40" s="68"/>
      <c r="F40" s="10"/>
      <c r="G40" s="76">
        <v>0</v>
      </c>
      <c r="H40" s="68"/>
      <c r="I40" s="69"/>
    </row>
    <row r="41" spans="1:9" ht="30" x14ac:dyDescent="0.25">
      <c r="A41" s="31" t="s">
        <v>73</v>
      </c>
      <c r="B41" s="66"/>
      <c r="C41" s="67">
        <v>202244.9</v>
      </c>
      <c r="D41" s="66"/>
      <c r="E41" s="68"/>
      <c r="F41" s="10"/>
      <c r="G41" s="76">
        <v>129725</v>
      </c>
      <c r="H41" s="68"/>
      <c r="I41" s="69"/>
    </row>
    <row r="42" spans="1:9" ht="30" x14ac:dyDescent="0.25">
      <c r="A42" s="31" t="s">
        <v>36</v>
      </c>
      <c r="B42" s="66"/>
      <c r="C42" s="67">
        <v>200000</v>
      </c>
      <c r="D42" s="66"/>
      <c r="E42" s="68"/>
      <c r="F42" s="10"/>
      <c r="G42" s="76">
        <v>0</v>
      </c>
      <c r="H42" s="68"/>
      <c r="I42" s="69"/>
    </row>
    <row r="43" spans="1:9" x14ac:dyDescent="0.25">
      <c r="A43" s="70" t="s">
        <v>74</v>
      </c>
      <c r="B43" s="66"/>
      <c r="C43" s="67">
        <v>329396.34000000003</v>
      </c>
      <c r="D43" s="66"/>
      <c r="E43" s="68"/>
      <c r="F43" s="10"/>
      <c r="G43" s="76">
        <v>0</v>
      </c>
      <c r="H43" s="68"/>
      <c r="I43" s="69"/>
    </row>
    <row r="44" spans="1:9" ht="17.25" x14ac:dyDescent="0.4">
      <c r="A44" s="78" t="s">
        <v>71</v>
      </c>
      <c r="B44" s="66"/>
      <c r="C44" s="72">
        <f>SUM(C35:C43)</f>
        <v>13369240</v>
      </c>
      <c r="D44" s="73"/>
      <c r="E44" s="74"/>
      <c r="F44" s="75"/>
      <c r="G44" s="77">
        <f>SUM(G35:G43)</f>
        <v>10330381</v>
      </c>
      <c r="H44" s="68"/>
      <c r="I44" s="69"/>
    </row>
    <row r="45" spans="1:9" x14ac:dyDescent="0.25">
      <c r="A45" s="33" t="s">
        <v>37</v>
      </c>
      <c r="B45" s="12"/>
      <c r="C45" s="13"/>
      <c r="D45" s="12"/>
      <c r="E45" s="12"/>
      <c r="F45" s="16"/>
      <c r="G45" s="13"/>
      <c r="H45" s="12"/>
      <c r="I45" s="14"/>
    </row>
    <row r="46" spans="1:9" x14ac:dyDescent="0.25">
      <c r="A46" s="22" t="s">
        <v>57</v>
      </c>
      <c r="B46" s="12"/>
      <c r="C46" s="13">
        <v>349527.8</v>
      </c>
      <c r="D46" s="12"/>
      <c r="E46" s="12"/>
      <c r="F46" s="16"/>
      <c r="G46" s="13">
        <v>0</v>
      </c>
      <c r="H46" s="12"/>
      <c r="I46" s="14"/>
    </row>
    <row r="47" spans="1:9" x14ac:dyDescent="0.25">
      <c r="A47" s="22" t="s">
        <v>58</v>
      </c>
      <c r="B47" s="12"/>
      <c r="C47" s="13">
        <v>50000</v>
      </c>
      <c r="D47" s="12"/>
      <c r="E47" s="12"/>
      <c r="F47" s="16"/>
      <c r="G47" s="13">
        <v>0</v>
      </c>
      <c r="H47" s="12"/>
      <c r="I47" s="14"/>
    </row>
    <row r="48" spans="1:9" x14ac:dyDescent="0.25">
      <c r="A48" s="22" t="s">
        <v>59</v>
      </c>
      <c r="B48" s="12"/>
      <c r="C48" s="13">
        <v>10170</v>
      </c>
      <c r="D48" s="12"/>
      <c r="E48" s="12"/>
      <c r="F48" s="16"/>
      <c r="G48" s="13">
        <v>0</v>
      </c>
      <c r="H48" s="12"/>
      <c r="I48" s="14"/>
    </row>
    <row r="49" spans="1:11" s="28" customFormat="1" x14ac:dyDescent="0.25">
      <c r="A49" s="22" t="s">
        <v>60</v>
      </c>
      <c r="B49" s="12"/>
      <c r="C49" s="13">
        <v>31380.86</v>
      </c>
      <c r="D49" s="12"/>
      <c r="E49" s="12"/>
      <c r="F49" s="16"/>
      <c r="G49" s="13">
        <v>0</v>
      </c>
      <c r="H49" s="12"/>
      <c r="I49" s="14"/>
    </row>
    <row r="50" spans="1:11" ht="16.5" customHeight="1" x14ac:dyDescent="0.25">
      <c r="A50" s="22" t="s">
        <v>61</v>
      </c>
      <c r="B50" s="12"/>
      <c r="C50" s="13">
        <v>49358</v>
      </c>
      <c r="D50" s="12"/>
      <c r="E50" s="12"/>
      <c r="F50" s="16"/>
      <c r="G50" s="13">
        <v>0</v>
      </c>
      <c r="H50" s="12"/>
      <c r="I50" s="14"/>
      <c r="K50" s="35"/>
    </row>
    <row r="51" spans="1:11" x14ac:dyDescent="0.25">
      <c r="A51" s="22" t="s">
        <v>62</v>
      </c>
      <c r="B51" s="12"/>
      <c r="C51" s="13">
        <v>1002</v>
      </c>
      <c r="D51" s="12"/>
      <c r="E51" s="12"/>
      <c r="F51" s="16"/>
      <c r="G51" s="13">
        <v>0</v>
      </c>
      <c r="H51" s="12"/>
      <c r="I51" s="14"/>
    </row>
    <row r="52" spans="1:11" ht="15.75" customHeight="1" x14ac:dyDescent="0.25">
      <c r="A52" s="84" t="s">
        <v>63</v>
      </c>
      <c r="B52" s="12"/>
      <c r="C52" s="13">
        <v>2840000</v>
      </c>
      <c r="D52" s="12"/>
      <c r="E52" s="12"/>
      <c r="F52" s="16"/>
      <c r="G52" s="13">
        <v>0</v>
      </c>
      <c r="H52" s="12"/>
      <c r="I52" s="14"/>
    </row>
    <row r="53" spans="1:11" ht="17.25" x14ac:dyDescent="0.4">
      <c r="A53" s="78" t="s">
        <v>71</v>
      </c>
      <c r="B53" s="66"/>
      <c r="C53" s="72">
        <f>SUM(C46:C52)</f>
        <v>3331438.66</v>
      </c>
      <c r="D53" s="73"/>
      <c r="E53" s="74"/>
      <c r="F53" s="75"/>
      <c r="G53" s="79">
        <f>SUM(G46:G52)</f>
        <v>0</v>
      </c>
      <c r="H53" s="68"/>
      <c r="I53" s="69"/>
    </row>
    <row r="54" spans="1:11" s="83" customFormat="1" ht="16.5" thickBot="1" x14ac:dyDescent="0.3">
      <c r="A54" s="87" t="s">
        <v>72</v>
      </c>
      <c r="B54" s="80"/>
      <c r="C54" s="81">
        <f>C33+C44+C53</f>
        <v>23599194.309999999</v>
      </c>
      <c r="D54" s="80"/>
      <c r="E54" s="80"/>
      <c r="F54" s="82"/>
      <c r="G54" s="81">
        <f>G33+G44+G53</f>
        <v>11420241.370000001</v>
      </c>
      <c r="H54" s="80"/>
      <c r="I54" s="107"/>
    </row>
    <row r="55" spans="1:11" s="83" customFormat="1" ht="16.5" thickTop="1" x14ac:dyDescent="0.25">
      <c r="A55" s="100"/>
      <c r="B55" s="101"/>
      <c r="C55" s="102"/>
      <c r="D55" s="101"/>
      <c r="E55" s="101"/>
      <c r="F55" s="103"/>
      <c r="G55" s="102"/>
      <c r="H55" s="101"/>
      <c r="I55" s="104"/>
    </row>
    <row r="56" spans="1:11" x14ac:dyDescent="0.25">
      <c r="A56" s="105"/>
      <c r="B56" s="7"/>
      <c r="C56" s="8"/>
      <c r="D56" s="7"/>
      <c r="E56" s="7"/>
      <c r="F56" s="51"/>
      <c r="G56" s="8"/>
      <c r="H56" s="7"/>
      <c r="I56" s="106"/>
    </row>
    <row r="57" spans="1:11" x14ac:dyDescent="0.25">
      <c r="A57" s="110" t="s">
        <v>39</v>
      </c>
      <c r="B57" s="111"/>
      <c r="C57" s="111"/>
      <c r="D57" s="111"/>
      <c r="E57" s="111"/>
      <c r="F57" s="111"/>
      <c r="G57" s="111"/>
      <c r="H57" s="111"/>
      <c r="I57" s="112"/>
    </row>
    <row r="58" spans="1:11" x14ac:dyDescent="0.25">
      <c r="A58" s="6"/>
      <c r="B58" s="7"/>
      <c r="C58" s="8"/>
      <c r="D58" s="7"/>
      <c r="E58" s="7"/>
      <c r="F58" s="7"/>
      <c r="G58" s="7"/>
      <c r="H58" s="7"/>
      <c r="I58" s="9"/>
    </row>
    <row r="59" spans="1:11" x14ac:dyDescent="0.25">
      <c r="A59" s="6"/>
      <c r="B59" s="7"/>
      <c r="C59" s="8"/>
      <c r="D59" s="7"/>
      <c r="E59" s="7"/>
      <c r="F59" s="7"/>
      <c r="G59" s="7"/>
      <c r="H59" s="7"/>
      <c r="I59" s="9"/>
    </row>
    <row r="60" spans="1:11" x14ac:dyDescent="0.25">
      <c r="A60" s="6"/>
      <c r="B60" s="7"/>
      <c r="C60" s="8"/>
      <c r="D60" s="7"/>
      <c r="E60" s="7"/>
      <c r="F60" s="7"/>
      <c r="G60" s="7"/>
      <c r="H60" s="7"/>
      <c r="I60" s="9"/>
    </row>
    <row r="61" spans="1:11" x14ac:dyDescent="0.25">
      <c r="A61" s="6"/>
      <c r="B61" s="7"/>
      <c r="C61" s="8"/>
      <c r="D61" s="7"/>
      <c r="E61" s="7"/>
      <c r="F61" s="7"/>
      <c r="G61" s="7"/>
      <c r="H61" s="7"/>
      <c r="I61" s="9"/>
    </row>
    <row r="62" spans="1:11" x14ac:dyDescent="0.25">
      <c r="A62" s="36" t="s">
        <v>40</v>
      </c>
      <c r="B62" s="37"/>
      <c r="C62" s="38"/>
      <c r="D62" s="39"/>
      <c r="E62" s="39"/>
      <c r="F62" s="135" t="s">
        <v>80</v>
      </c>
      <c r="G62" s="135"/>
      <c r="H62" s="135"/>
      <c r="I62" s="40"/>
    </row>
    <row r="63" spans="1:11" x14ac:dyDescent="0.25">
      <c r="A63" s="136" t="s">
        <v>42</v>
      </c>
      <c r="B63" s="137"/>
      <c r="C63" s="8"/>
      <c r="D63" s="7"/>
      <c r="E63" s="7"/>
      <c r="F63" s="137" t="s">
        <v>81</v>
      </c>
      <c r="G63" s="137"/>
      <c r="H63" s="137"/>
      <c r="I63" s="9"/>
    </row>
    <row r="64" spans="1:11" ht="15.75" thickBot="1" x14ac:dyDescent="0.3">
      <c r="A64" s="43"/>
      <c r="B64" s="44"/>
      <c r="C64" s="45"/>
      <c r="D64" s="44"/>
      <c r="E64" s="44"/>
      <c r="F64" s="44"/>
      <c r="G64" s="44"/>
      <c r="H64" s="44"/>
      <c r="I64" s="46"/>
    </row>
    <row r="65" spans="1:9" x14ac:dyDescent="0.25">
      <c r="A65" s="50"/>
      <c r="B65" s="7"/>
      <c r="C65" s="8"/>
      <c r="D65" s="7"/>
      <c r="E65" s="7"/>
      <c r="F65" s="51"/>
      <c r="G65" s="8"/>
      <c r="H65" s="7"/>
      <c r="I65" s="52"/>
    </row>
    <row r="66" spans="1:9" x14ac:dyDescent="0.25">
      <c r="A66" s="50"/>
      <c r="B66" s="7"/>
      <c r="C66" s="8"/>
      <c r="D66" s="7"/>
      <c r="E66" s="7"/>
      <c r="F66" s="51"/>
      <c r="G66" s="8"/>
      <c r="H66" s="7"/>
      <c r="I66" s="52"/>
    </row>
    <row r="67" spans="1:9" ht="15.75" x14ac:dyDescent="0.25">
      <c r="A67" s="1" t="s">
        <v>0</v>
      </c>
      <c r="B67" s="2"/>
      <c r="C67" s="3"/>
      <c r="D67" s="2"/>
      <c r="E67" s="2"/>
      <c r="F67" s="2"/>
      <c r="G67" s="2"/>
      <c r="H67" s="2"/>
      <c r="I67" s="2"/>
    </row>
    <row r="68" spans="1:9" ht="16.5" thickBot="1" x14ac:dyDescent="0.3">
      <c r="A68" s="2"/>
      <c r="B68" s="2"/>
      <c r="C68" s="3"/>
      <c r="D68" s="2"/>
      <c r="E68" s="2"/>
      <c r="F68" s="2"/>
      <c r="G68" s="2"/>
      <c r="H68" s="2"/>
      <c r="I68" s="2"/>
    </row>
    <row r="69" spans="1:9" x14ac:dyDescent="0.25">
      <c r="A69" s="119" t="s">
        <v>1</v>
      </c>
      <c r="B69" s="120"/>
      <c r="C69" s="120"/>
      <c r="D69" s="120"/>
      <c r="E69" s="120"/>
      <c r="F69" s="120"/>
      <c r="G69" s="120"/>
      <c r="H69" s="120"/>
      <c r="I69" s="121"/>
    </row>
    <row r="70" spans="1:9" x14ac:dyDescent="0.25">
      <c r="A70" s="122" t="s">
        <v>45</v>
      </c>
      <c r="B70" s="123"/>
      <c r="C70" s="123"/>
      <c r="D70" s="123"/>
      <c r="E70" s="123"/>
      <c r="F70" s="123"/>
      <c r="G70" s="123"/>
      <c r="H70" s="123"/>
      <c r="I70" s="124"/>
    </row>
    <row r="71" spans="1:9" x14ac:dyDescent="0.25">
      <c r="A71" s="122" t="str">
        <f>A5</f>
        <v>As of 1ST QUARTER, CY 2020</v>
      </c>
      <c r="B71" s="123"/>
      <c r="C71" s="123"/>
      <c r="D71" s="123"/>
      <c r="E71" s="123"/>
      <c r="F71" s="123"/>
      <c r="G71" s="123"/>
      <c r="H71" s="123"/>
      <c r="I71" s="124"/>
    </row>
    <row r="72" spans="1:9" x14ac:dyDescent="0.25">
      <c r="A72" s="6"/>
      <c r="B72" s="7"/>
      <c r="C72" s="8"/>
      <c r="D72" s="7"/>
      <c r="E72" s="7"/>
      <c r="F72" s="7"/>
      <c r="G72" s="7"/>
      <c r="H72" s="7"/>
      <c r="I72" s="9"/>
    </row>
    <row r="73" spans="1:9" x14ac:dyDescent="0.25">
      <c r="A73" s="6"/>
      <c r="B73" s="7"/>
      <c r="C73" s="8"/>
      <c r="D73" s="7"/>
      <c r="E73" s="7"/>
      <c r="F73" s="7"/>
      <c r="G73" s="7"/>
      <c r="H73" s="7"/>
      <c r="I73" s="9"/>
    </row>
    <row r="74" spans="1:9" x14ac:dyDescent="0.25">
      <c r="A74" s="139" t="s">
        <v>4</v>
      </c>
      <c r="B74" s="134" t="s">
        <v>5</v>
      </c>
      <c r="C74" s="140" t="s">
        <v>6</v>
      </c>
      <c r="D74" s="134" t="s">
        <v>7</v>
      </c>
      <c r="E74" s="134" t="s">
        <v>8</v>
      </c>
      <c r="F74" s="134" t="s">
        <v>9</v>
      </c>
      <c r="G74" s="134"/>
      <c r="H74" s="134" t="s">
        <v>10</v>
      </c>
      <c r="I74" s="138" t="s">
        <v>11</v>
      </c>
    </row>
    <row r="75" spans="1:9" ht="45" x14ac:dyDescent="0.25">
      <c r="A75" s="139"/>
      <c r="B75" s="134"/>
      <c r="C75" s="140"/>
      <c r="D75" s="134"/>
      <c r="E75" s="134"/>
      <c r="F75" s="10" t="s">
        <v>12</v>
      </c>
      <c r="G75" s="10" t="s">
        <v>13</v>
      </c>
      <c r="H75" s="134"/>
      <c r="I75" s="138"/>
    </row>
    <row r="76" spans="1:9" x14ac:dyDescent="0.25">
      <c r="A76" s="33" t="s">
        <v>37</v>
      </c>
      <c r="B76" s="12"/>
      <c r="C76" s="13"/>
      <c r="D76" s="12"/>
      <c r="E76" s="12"/>
      <c r="F76" s="16"/>
      <c r="G76" s="13"/>
      <c r="H76" s="12"/>
      <c r="I76" s="14"/>
    </row>
    <row r="77" spans="1:9" x14ac:dyDescent="0.25">
      <c r="A77" s="15" t="s">
        <v>57</v>
      </c>
      <c r="B77" s="12"/>
      <c r="C77" s="13">
        <f>85855+157966</f>
        <v>243821</v>
      </c>
      <c r="D77" s="12"/>
      <c r="E77" s="12"/>
      <c r="F77" s="16"/>
      <c r="G77" s="13">
        <v>0</v>
      </c>
      <c r="H77" s="12"/>
      <c r="I77" s="14"/>
    </row>
    <row r="78" spans="1:9" x14ac:dyDescent="0.25">
      <c r="A78" s="15" t="s">
        <v>58</v>
      </c>
      <c r="B78" s="12"/>
      <c r="C78" s="13">
        <v>50000</v>
      </c>
      <c r="D78" s="12"/>
      <c r="E78" s="12"/>
      <c r="F78" s="16"/>
      <c r="G78" s="13">
        <v>0</v>
      </c>
      <c r="H78" s="12"/>
      <c r="I78" s="14"/>
    </row>
    <row r="79" spans="1:9" x14ac:dyDescent="0.25">
      <c r="A79" s="15" t="s">
        <v>59</v>
      </c>
      <c r="B79" s="12"/>
      <c r="C79" s="13">
        <v>27320</v>
      </c>
      <c r="D79" s="12"/>
      <c r="E79" s="12"/>
      <c r="F79" s="16"/>
      <c r="G79" s="13">
        <v>17150</v>
      </c>
      <c r="H79" s="12"/>
      <c r="I79" s="14"/>
    </row>
    <row r="80" spans="1:9" s="28" customFormat="1" x14ac:dyDescent="0.25">
      <c r="A80" s="15" t="s">
        <v>60</v>
      </c>
      <c r="B80" s="12"/>
      <c r="C80" s="13">
        <v>44030.86</v>
      </c>
      <c r="D80" s="12"/>
      <c r="E80" s="12"/>
      <c r="F80" s="16"/>
      <c r="G80" s="13">
        <v>12650</v>
      </c>
      <c r="H80" s="12"/>
      <c r="I80" s="14"/>
    </row>
    <row r="81" spans="1:11" x14ac:dyDescent="0.25">
      <c r="A81" s="15" t="s">
        <v>61</v>
      </c>
      <c r="B81" s="12"/>
      <c r="C81" s="13">
        <v>49358</v>
      </c>
      <c r="D81" s="12"/>
      <c r="E81" s="12"/>
      <c r="F81" s="16"/>
      <c r="G81" s="13">
        <v>0</v>
      </c>
      <c r="H81" s="12"/>
      <c r="I81" s="14"/>
      <c r="K81" s="35"/>
    </row>
    <row r="82" spans="1:11" x14ac:dyDescent="0.25">
      <c r="A82" s="15" t="s">
        <v>62</v>
      </c>
      <c r="B82" s="12"/>
      <c r="C82" s="13">
        <v>1002</v>
      </c>
      <c r="D82" s="12"/>
      <c r="E82" s="12"/>
      <c r="F82" s="16"/>
      <c r="G82" s="13">
        <v>0</v>
      </c>
      <c r="H82" s="12"/>
      <c r="I82" s="14"/>
    </row>
    <row r="83" spans="1:11" x14ac:dyDescent="0.25">
      <c r="A83" s="15" t="s">
        <v>63</v>
      </c>
      <c r="B83" s="12"/>
      <c r="C83" s="13">
        <v>2840000</v>
      </c>
      <c r="D83" s="12"/>
      <c r="E83" s="12"/>
      <c r="F83" s="16"/>
      <c r="G83" s="13">
        <v>0</v>
      </c>
      <c r="H83" s="12"/>
      <c r="I83" s="14"/>
    </row>
    <row r="84" spans="1:11" x14ac:dyDescent="0.25">
      <c r="A84" s="23"/>
      <c r="B84" s="24"/>
      <c r="C84" s="32">
        <f>SUM(C77:C83)</f>
        <v>3255531.86</v>
      </c>
      <c r="D84" s="24"/>
      <c r="E84" s="24"/>
      <c r="F84" s="26"/>
      <c r="G84" s="53">
        <f>SUM(G77:G83)</f>
        <v>29800</v>
      </c>
      <c r="H84" s="24"/>
      <c r="I84" s="34"/>
    </row>
    <row r="85" spans="1:11" ht="15.75" thickBot="1" x14ac:dyDescent="0.3">
      <c r="A85" s="20"/>
      <c r="B85" s="12"/>
      <c r="C85" s="54" t="e">
        <f>C84+#REF!+#REF!</f>
        <v>#REF!</v>
      </c>
      <c r="D85" s="54"/>
      <c r="E85" s="54"/>
      <c r="F85" s="54"/>
      <c r="G85" s="54" t="e">
        <f>G84+#REF!+#REF!</f>
        <v>#REF!</v>
      </c>
      <c r="H85" s="12"/>
      <c r="I85" s="14"/>
      <c r="J85" s="35" t="e">
        <f>G85/C85</f>
        <v>#REF!</v>
      </c>
    </row>
    <row r="86" spans="1:11" ht="15.75" thickTop="1" x14ac:dyDescent="0.25">
      <c r="A86" s="6"/>
      <c r="B86" s="7"/>
      <c r="C86" s="8"/>
      <c r="D86" s="7"/>
      <c r="E86" s="7"/>
      <c r="F86" s="7"/>
      <c r="G86" s="7"/>
      <c r="H86" s="7"/>
      <c r="I86" s="9"/>
    </row>
    <row r="87" spans="1:11" x14ac:dyDescent="0.25">
      <c r="A87" s="110" t="s">
        <v>39</v>
      </c>
      <c r="B87" s="111"/>
      <c r="C87" s="111"/>
      <c r="D87" s="111"/>
      <c r="E87" s="111"/>
      <c r="F87" s="111"/>
      <c r="G87" s="111"/>
      <c r="H87" s="111"/>
      <c r="I87" s="112"/>
    </row>
    <row r="88" spans="1:11" x14ac:dyDescent="0.25">
      <c r="A88" s="6"/>
      <c r="B88" s="7"/>
      <c r="C88" s="8"/>
      <c r="D88" s="7"/>
      <c r="E88" s="7"/>
      <c r="F88" s="7"/>
      <c r="G88" s="7"/>
      <c r="H88" s="7"/>
      <c r="I88" s="9"/>
    </row>
    <row r="89" spans="1:11" x14ac:dyDescent="0.25">
      <c r="A89" s="6"/>
      <c r="B89" s="7"/>
      <c r="C89" s="8"/>
      <c r="D89" s="7"/>
      <c r="E89" s="7"/>
      <c r="F89" s="7"/>
      <c r="G89" s="7"/>
      <c r="H89" s="7"/>
      <c r="I89" s="9"/>
    </row>
    <row r="90" spans="1:11" x14ac:dyDescent="0.25">
      <c r="A90" s="36" t="s">
        <v>40</v>
      </c>
      <c r="B90" s="37"/>
      <c r="C90" s="38"/>
      <c r="D90" s="39"/>
      <c r="E90" s="39"/>
      <c r="F90" s="135" t="s">
        <v>41</v>
      </c>
      <c r="G90" s="135"/>
      <c r="H90" s="135"/>
      <c r="I90" s="40"/>
    </row>
    <row r="91" spans="1:11" x14ac:dyDescent="0.25">
      <c r="A91" s="136" t="s">
        <v>42</v>
      </c>
      <c r="B91" s="137"/>
      <c r="C91" s="8"/>
      <c r="D91" s="7"/>
      <c r="E91" s="7"/>
      <c r="F91" s="137" t="s">
        <v>43</v>
      </c>
      <c r="G91" s="137"/>
      <c r="H91" s="137"/>
      <c r="I91" s="9"/>
    </row>
    <row r="92" spans="1:11" ht="15.75" thickBot="1" x14ac:dyDescent="0.3">
      <c r="A92" s="43"/>
      <c r="B92" s="44"/>
      <c r="C92" s="45"/>
      <c r="D92" s="44"/>
      <c r="E92" s="44"/>
      <c r="F92" s="44"/>
      <c r="G92" s="44"/>
      <c r="H92" s="44"/>
      <c r="I92" s="46"/>
    </row>
  </sheetData>
  <mergeCells count="30">
    <mergeCell ref="A3:I3"/>
    <mergeCell ref="A4:I4"/>
    <mergeCell ref="A5:I5"/>
    <mergeCell ref="A8:A9"/>
    <mergeCell ref="B8:B9"/>
    <mergeCell ref="C8:C9"/>
    <mergeCell ref="D8:D9"/>
    <mergeCell ref="E8:E9"/>
    <mergeCell ref="F8:G8"/>
    <mergeCell ref="H8:H9"/>
    <mergeCell ref="A87:I87"/>
    <mergeCell ref="F90:H90"/>
    <mergeCell ref="A91:B91"/>
    <mergeCell ref="F91:H91"/>
    <mergeCell ref="I8:I9"/>
    <mergeCell ref="A69:I69"/>
    <mergeCell ref="A70:I70"/>
    <mergeCell ref="A71:I71"/>
    <mergeCell ref="A74:A75"/>
    <mergeCell ref="B74:B75"/>
    <mergeCell ref="C74:C75"/>
    <mergeCell ref="D74:D75"/>
    <mergeCell ref="E74:E75"/>
    <mergeCell ref="F74:G74"/>
    <mergeCell ref="A57:I57"/>
    <mergeCell ref="F62:H62"/>
    <mergeCell ref="A63:B63"/>
    <mergeCell ref="F63:H63"/>
    <mergeCell ref="H74:H75"/>
    <mergeCell ref="I74:I75"/>
  </mergeCells>
  <printOptions horizontalCentered="1"/>
  <pageMargins left="0.45" right="0.45" top="0.75" bottom="0.5" header="0.3" footer="0.3"/>
  <pageSetup scale="84" orientation="landscape" horizontalDpi="300" verticalDpi="0" r:id="rId1"/>
  <rowBreaks count="1" manualBreakCount="1">
    <brk id="33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1ST Q CURRENT </vt:lpstr>
      <vt:lpstr>1ST Q CONTG</vt:lpstr>
      <vt:lpstr>'1ST Q CONTG'!Print_Area</vt:lpstr>
      <vt:lpstr>'1ST Q CURRENT '!Print_Area</vt:lpstr>
      <vt:lpstr>'1ST Q CONTG'!Print_Titles</vt:lpstr>
      <vt:lpstr>'1ST Q CURRENT 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</dc:creator>
  <cp:lastModifiedBy>user</cp:lastModifiedBy>
  <cp:lastPrinted>2020-05-20T05:26:36Z</cp:lastPrinted>
  <dcterms:created xsi:type="dcterms:W3CDTF">2020-05-20T01:44:10Z</dcterms:created>
  <dcterms:modified xsi:type="dcterms:W3CDTF">2020-05-22T01:53:02Z</dcterms:modified>
</cp:coreProperties>
</file>