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MAY 18, 2020" sheetId="1" state="hidden" r:id="rId1"/>
    <sheet name="1st qtr 2020" sheetId="2" r:id="rId2"/>
  </sheets>
  <definedNames>
    <definedName name="_xlnm.Print_Area" localSheetId="1">'1st qtr 2020'!$A$1:$H$32</definedName>
    <definedName name="_xlnm.Print_Area" localSheetId="0">'MAY 18, 2020'!$A$1:$H$36</definedName>
  </definedNames>
  <calcPr fullCalcOnLoad="1"/>
</workbook>
</file>

<file path=xl/sharedStrings.xml><?xml version="1.0" encoding="utf-8"?>
<sst xmlns="http://schemas.openxmlformats.org/spreadsheetml/2006/main" count="90" uniqueCount="37">
  <si>
    <t>LOCAL DISASTER RISK REDUCTION AND MANAGEMENT FUND UTILIZATION</t>
  </si>
  <si>
    <t>Municipality of Pilar, Bohol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</si>
  <si>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</si>
  <si>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</si>
  <si>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</si>
  <si>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</si>
  <si>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</si>
  <si>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</si>
  <si>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</si>
  <si>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</si>
  <si>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</t>
  </si>
  <si>
    <t>Current Appropriations</t>
  </si>
  <si>
    <t>NONE</t>
  </si>
  <si>
    <t>Continuing Appropriation</t>
  </si>
  <si>
    <t>Previous Years' Appropriation transferred to the Special Trust Fund</t>
  </si>
  <si>
    <t>Total Funds Available</t>
  </si>
  <si>
    <t>B. Utilization</t>
  </si>
  <si>
    <t>Total Utilization</t>
  </si>
  <si>
    <t>Unutilized Balance</t>
  </si>
  <si>
    <t>I hereby certify that I have reviewed the documents and hereby attest to the veracity and correction of the data or</t>
  </si>
  <si>
    <t>information contained in this documents.</t>
  </si>
  <si>
    <t>Development of IEC Materials</t>
  </si>
  <si>
    <t>JOE ALFRED REY B. BUSANO, CPA</t>
  </si>
  <si>
    <t>Municipal Accountant</t>
  </si>
  <si>
    <t>As of March 31, 2020</t>
  </si>
  <si>
    <t>2015 Quick Response Fund</t>
  </si>
  <si>
    <t>2016 Quick Response Fund</t>
  </si>
  <si>
    <t>2017 Quick Response Fund</t>
  </si>
  <si>
    <t>2016 MOOE Stockpiling of medical Supplies and Relief Goods</t>
  </si>
  <si>
    <t>Establishment of MRF</t>
  </si>
  <si>
    <t>Establishment of Storage Facilities on hazard Waste</t>
  </si>
  <si>
    <t>Emergency Response Program</t>
  </si>
  <si>
    <t>Supplemental Budget included in current appropriation (1-1 to 1-4)</t>
  </si>
  <si>
    <t>Supplemental Budget included in continuing appropriations (1-1)</t>
  </si>
  <si>
    <t>2020 Quick Response Fund</t>
  </si>
  <si>
    <t>2019 Quick Response Fund</t>
  </si>
  <si>
    <t>As of May 18, 2020</t>
  </si>
</sst>
</file>

<file path=xl/styles.xml><?xml version="1.0" encoding="utf-8"?>
<styleSheet xmlns="http://schemas.openxmlformats.org/spreadsheetml/2006/main">
  <numFmts count="1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1" fontId="38" fillId="0" borderId="0" xfId="0" applyNumberFormat="1" applyFont="1" applyAlignment="1">
      <alignment/>
    </xf>
    <xf numFmtId="171" fontId="38" fillId="0" borderId="0" xfId="42" applyFont="1" applyAlignment="1">
      <alignment/>
    </xf>
    <xf numFmtId="0" fontId="39" fillId="0" borderId="10" xfId="0" applyFont="1" applyBorder="1" applyAlignment="1">
      <alignment horizontal="center"/>
    </xf>
    <xf numFmtId="171" fontId="38" fillId="0" borderId="0" xfId="42" applyFont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171" fontId="38" fillId="0" borderId="10" xfId="42" applyFont="1" applyBorder="1" applyAlignment="1">
      <alignment horizontal="center"/>
    </xf>
    <xf numFmtId="171" fontId="39" fillId="0" borderId="10" xfId="42" applyFont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171" fontId="39" fillId="0" borderId="10" xfId="42" applyFont="1" applyBorder="1" applyAlignment="1">
      <alignment horizontal="center"/>
    </xf>
    <xf numFmtId="171" fontId="39" fillId="0" borderId="0" xfId="42" applyFont="1" applyAlignment="1">
      <alignment/>
    </xf>
    <xf numFmtId="171" fontId="38" fillId="0" borderId="10" xfId="42" applyFont="1" applyFill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  <xf numFmtId="171" fontId="38" fillId="0" borderId="10" xfId="42" applyFont="1" applyBorder="1" applyAlignment="1">
      <alignment horizontal="left" vertical="center"/>
    </xf>
    <xf numFmtId="171" fontId="39" fillId="0" borderId="10" xfId="42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4" fontId="38" fillId="0" borderId="0" xfId="0" applyNumberFormat="1" applyFont="1" applyAlignment="1">
      <alignment horizontal="left" vertical="center"/>
    </xf>
    <xf numFmtId="171" fontId="38" fillId="0" borderId="10" xfId="42" applyFont="1" applyFill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171" fontId="0" fillId="0" borderId="10" xfId="42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171" fontId="38" fillId="0" borderId="10" xfId="42" applyFont="1" applyFill="1" applyBorder="1" applyAlignment="1">
      <alignment horizontal="center"/>
    </xf>
    <xf numFmtId="171" fontId="38" fillId="0" borderId="10" xfId="42" applyFont="1" applyFill="1" applyBorder="1" applyAlignment="1">
      <alignment horizontal="left" vertical="center"/>
    </xf>
    <xf numFmtId="171" fontId="38" fillId="0" borderId="10" xfId="42" applyFont="1" applyBorder="1" applyAlignment="1">
      <alignment horizontal="center" vertical="center"/>
    </xf>
    <xf numFmtId="171" fontId="39" fillId="0" borderId="10" xfId="42" applyFont="1" applyFill="1" applyBorder="1" applyAlignment="1">
      <alignment/>
    </xf>
    <xf numFmtId="171" fontId="39" fillId="0" borderId="10" xfId="42" applyFont="1" applyFill="1" applyBorder="1" applyAlignment="1">
      <alignment horizontal="center"/>
    </xf>
    <xf numFmtId="171" fontId="21" fillId="0" borderId="10" xfId="42" applyFont="1" applyFill="1" applyBorder="1" applyAlignment="1">
      <alignment/>
    </xf>
    <xf numFmtId="0" fontId="38" fillId="0" borderId="11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171" fontId="38" fillId="0" borderId="10" xfId="42" applyFont="1" applyFill="1" applyBorder="1" applyAlignment="1">
      <alignment vertical="top"/>
    </xf>
    <xf numFmtId="171" fontId="38" fillId="0" borderId="10" xfId="42" applyFont="1" applyFill="1" applyBorder="1" applyAlignment="1">
      <alignment horizontal="center" vertical="top"/>
    </xf>
    <xf numFmtId="171" fontId="38" fillId="0" borderId="10" xfId="42" applyFont="1" applyBorder="1" applyAlignment="1">
      <alignment horizontal="center" vertical="top"/>
    </xf>
    <xf numFmtId="171" fontId="39" fillId="0" borderId="10" xfId="42" applyFont="1" applyBorder="1" applyAlignment="1">
      <alignment vertical="top"/>
    </xf>
    <xf numFmtId="0" fontId="38" fillId="0" borderId="0" xfId="0" applyFont="1" applyAlignment="1">
      <alignment vertical="top"/>
    </xf>
    <xf numFmtId="171" fontId="38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 wrapText="1"/>
    </xf>
    <xf numFmtId="0" fontId="38" fillId="0" borderId="0" xfId="0" applyFont="1" applyAlignment="1">
      <alignment horizontal="left"/>
    </xf>
    <xf numFmtId="171" fontId="38" fillId="0" borderId="0" xfId="0" applyNumberFormat="1" applyFont="1" applyAlignment="1">
      <alignment horizontal="left"/>
    </xf>
    <xf numFmtId="4" fontId="38" fillId="0" borderId="0" xfId="0" applyNumberFormat="1" applyFont="1" applyAlignment="1">
      <alignment horizontal="left"/>
    </xf>
    <xf numFmtId="171" fontId="38" fillId="0" borderId="10" xfId="42" applyFont="1" applyFill="1" applyBorder="1" applyAlignment="1">
      <alignment horizontal="right" vertical="top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71" fontId="38" fillId="0" borderId="10" xfId="42" applyFont="1" applyFill="1" applyBorder="1" applyAlignment="1">
      <alignment horizontal="left"/>
    </xf>
    <xf numFmtId="171" fontId="38" fillId="0" borderId="0" xfId="42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38" fillId="0" borderId="11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171" fontId="38" fillId="0" borderId="10" xfId="42" applyFont="1" applyFill="1" applyBorder="1" applyAlignment="1">
      <alignment horizontal="center" vertical="center"/>
    </xf>
    <xf numFmtId="171" fontId="39" fillId="0" borderId="10" xfId="42" applyFont="1" applyBorder="1" applyAlignment="1">
      <alignment vertical="center"/>
    </xf>
    <xf numFmtId="0" fontId="38" fillId="0" borderId="0" xfId="0" applyFont="1" applyAlignment="1">
      <alignment vertical="center"/>
    </xf>
    <xf numFmtId="171" fontId="3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71" fontId="39" fillId="0" borderId="0" xfId="42" applyFont="1" applyAlignment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27</xdr:row>
      <xdr:rowOff>66675</xdr:rowOff>
    </xdr:from>
    <xdr:to>
      <xdr:col>7</xdr:col>
      <xdr:colOff>9525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5438775"/>
          <a:ext cx="257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.28125" style="1" customWidth="1"/>
    <col min="2" max="2" width="26.28125" style="2" customWidth="1"/>
    <col min="3" max="3" width="14.28125" style="53" customWidth="1"/>
    <col min="4" max="4" width="23.140625" style="53" customWidth="1"/>
    <col min="5" max="5" width="12.28125" style="2" customWidth="1"/>
    <col min="6" max="6" width="13.7109375" style="2" customWidth="1"/>
    <col min="7" max="7" width="17.00390625" style="2" customWidth="1"/>
    <col min="8" max="8" width="13.7109375" style="3" customWidth="1"/>
    <col min="9" max="9" width="9.140625" style="2" customWidth="1"/>
    <col min="10" max="10" width="10.00390625" style="2" bestFit="1" customWidth="1"/>
    <col min="11" max="11" width="15.140625" style="2" customWidth="1"/>
    <col min="12" max="12" width="14.8515625" style="2" customWidth="1"/>
    <col min="13" max="13" width="13.421875" style="2" customWidth="1"/>
    <col min="14" max="14" width="9.140625" style="2" customWidth="1"/>
    <col min="15" max="15" width="11.00390625" style="2" bestFit="1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36</v>
      </c>
    </row>
    <row r="3" ht="12.75">
      <c r="A3" s="1" t="s">
        <v>1</v>
      </c>
    </row>
    <row r="4" ht="12.75">
      <c r="L4" s="4"/>
    </row>
    <row r="5" ht="12.75">
      <c r="K5" s="5"/>
    </row>
    <row r="6" spans="1:11" s="52" customFormat="1" ht="12.75">
      <c r="A6" s="66" t="s">
        <v>2</v>
      </c>
      <c r="B6" s="67"/>
      <c r="C6" s="68" t="s">
        <v>3</v>
      </c>
      <c r="D6" s="68"/>
      <c r="E6" s="27" t="s">
        <v>4</v>
      </c>
      <c r="F6" s="27" t="s">
        <v>5</v>
      </c>
      <c r="G6" s="27" t="s">
        <v>6</v>
      </c>
      <c r="H6" s="6" t="s">
        <v>7</v>
      </c>
      <c r="K6" s="7"/>
    </row>
    <row r="7" spans="1:13" ht="25.5">
      <c r="A7" s="8"/>
      <c r="B7" s="9"/>
      <c r="C7" s="54" t="s">
        <v>8</v>
      </c>
      <c r="D7" s="54" t="s">
        <v>9</v>
      </c>
      <c r="E7" s="10"/>
      <c r="F7" s="10"/>
      <c r="G7" s="10"/>
      <c r="H7" s="11"/>
      <c r="K7" s="4"/>
      <c r="M7" s="12"/>
    </row>
    <row r="8" spans="1:13" ht="12.75">
      <c r="A8" s="8" t="s">
        <v>10</v>
      </c>
      <c r="B8" s="9"/>
      <c r="C8" s="55"/>
      <c r="D8" s="55"/>
      <c r="E8" s="10"/>
      <c r="F8" s="10"/>
      <c r="G8" s="10"/>
      <c r="H8" s="11"/>
      <c r="K8" s="4"/>
      <c r="M8" s="12"/>
    </row>
    <row r="9" spans="1:13" ht="15">
      <c r="A9" s="8"/>
      <c r="B9" s="9" t="s">
        <v>11</v>
      </c>
      <c r="C9" s="29">
        <f>1812580.68-812580.68</f>
        <v>999999.9999999999</v>
      </c>
      <c r="D9" s="58">
        <f>6041935.6-1812580.68</f>
        <v>4229354.92</v>
      </c>
      <c r="E9" s="31" t="s">
        <v>12</v>
      </c>
      <c r="F9" s="13" t="s">
        <v>12</v>
      </c>
      <c r="G9" s="13" t="s">
        <v>12</v>
      </c>
      <c r="H9" s="14">
        <f>SUM(C9:G9)</f>
        <v>5229354.92</v>
      </c>
      <c r="K9" s="4"/>
      <c r="M9" s="12"/>
    </row>
    <row r="10" spans="1:13" s="63" customFormat="1" ht="37.5" customHeight="1">
      <c r="A10" s="59"/>
      <c r="B10" s="21" t="s">
        <v>32</v>
      </c>
      <c r="C10" s="29"/>
      <c r="D10" s="60">
        <v>7200000</v>
      </c>
      <c r="E10" s="61" t="s">
        <v>12</v>
      </c>
      <c r="F10" s="33" t="s">
        <v>12</v>
      </c>
      <c r="G10" s="33" t="s">
        <v>12</v>
      </c>
      <c r="H10" s="62">
        <f>SUM(C10:G10)</f>
        <v>7200000</v>
      </c>
      <c r="K10" s="64"/>
      <c r="M10" s="65"/>
    </row>
    <row r="11" spans="1:13" ht="12.75">
      <c r="A11" s="8"/>
      <c r="B11" s="9" t="s">
        <v>13</v>
      </c>
      <c r="C11" s="19">
        <v>0</v>
      </c>
      <c r="D11" s="19">
        <f>4437000.42-1496108.81</f>
        <v>2940891.61</v>
      </c>
      <c r="E11" s="31" t="s">
        <v>12</v>
      </c>
      <c r="F11" s="13" t="s">
        <v>12</v>
      </c>
      <c r="G11" s="13" t="s">
        <v>12</v>
      </c>
      <c r="H11" s="14">
        <f>SUM(C11:G11)</f>
        <v>2940891.61</v>
      </c>
      <c r="K11" s="12"/>
      <c r="L11" s="4">
        <f>K8-K12</f>
        <v>0</v>
      </c>
      <c r="M11" s="12"/>
    </row>
    <row r="12" spans="1:13" ht="38.25">
      <c r="A12" s="8"/>
      <c r="B12" s="15" t="s">
        <v>33</v>
      </c>
      <c r="C12" s="19">
        <v>0</v>
      </c>
      <c r="D12" s="19">
        <v>3707905.68</v>
      </c>
      <c r="E12" s="31" t="s">
        <v>12</v>
      </c>
      <c r="F12" s="13" t="s">
        <v>12</v>
      </c>
      <c r="G12" s="13" t="s">
        <v>12</v>
      </c>
      <c r="H12" s="14">
        <f aca="true" t="shared" si="0" ref="H12:H29">SUM(C12:G12)</f>
        <v>3707905.68</v>
      </c>
      <c r="K12" s="12"/>
      <c r="L12" s="4">
        <f>K9-K13</f>
        <v>0</v>
      </c>
      <c r="M12" s="12"/>
    </row>
    <row r="13" spans="1:11" s="24" customFormat="1" ht="38.25">
      <c r="A13" s="20"/>
      <c r="B13" s="21" t="s">
        <v>14</v>
      </c>
      <c r="C13" s="32">
        <f>6185430.79+812580.68</f>
        <v>6998011.47</v>
      </c>
      <c r="D13" s="26">
        <v>3208045.61</v>
      </c>
      <c r="E13" s="32" t="s">
        <v>12</v>
      </c>
      <c r="F13" s="33" t="s">
        <v>12</v>
      </c>
      <c r="G13" s="33" t="s">
        <v>12</v>
      </c>
      <c r="H13" s="23">
        <f t="shared" si="0"/>
        <v>10206057.08</v>
      </c>
      <c r="K13" s="25"/>
    </row>
    <row r="14" spans="1:8" ht="12.75">
      <c r="A14" s="8"/>
      <c r="B14" s="16" t="s">
        <v>15</v>
      </c>
      <c r="C14" s="34">
        <f>SUM(C9:C13)</f>
        <v>7998011.47</v>
      </c>
      <c r="D14" s="34">
        <f>SUM(D9:D13)</f>
        <v>21286197.82</v>
      </c>
      <c r="E14" s="35"/>
      <c r="F14" s="17"/>
      <c r="G14" s="17"/>
      <c r="H14" s="14">
        <f t="shared" si="0"/>
        <v>29284209.29</v>
      </c>
    </row>
    <row r="15" spans="1:8" ht="12.75">
      <c r="A15" s="8" t="s">
        <v>16</v>
      </c>
      <c r="B15" s="9"/>
      <c r="C15" s="19"/>
      <c r="D15" s="19"/>
      <c r="E15" s="31"/>
      <c r="F15" s="13"/>
      <c r="G15" s="13"/>
      <c r="H15" s="14"/>
    </row>
    <row r="16" spans="1:11" ht="12.75">
      <c r="A16" s="8"/>
      <c r="B16" s="9" t="s">
        <v>25</v>
      </c>
      <c r="C16" s="19">
        <v>525261.8</v>
      </c>
      <c r="D16" s="19"/>
      <c r="E16" s="31"/>
      <c r="F16" s="13"/>
      <c r="G16" s="13"/>
      <c r="H16" s="14">
        <f t="shared" si="0"/>
        <v>525261.8</v>
      </c>
      <c r="K16" s="4"/>
    </row>
    <row r="17" spans="1:11" ht="12.75">
      <c r="A17" s="8"/>
      <c r="B17" s="9" t="s">
        <v>26</v>
      </c>
      <c r="C17" s="19">
        <v>1271847.57</v>
      </c>
      <c r="D17" s="36"/>
      <c r="E17" s="31"/>
      <c r="F17" s="13"/>
      <c r="G17" s="13"/>
      <c r="H17" s="14">
        <f t="shared" si="0"/>
        <v>1271847.57</v>
      </c>
      <c r="I17" s="5"/>
      <c r="J17" s="5"/>
      <c r="K17" s="4"/>
    </row>
    <row r="18" spans="1:11" ht="12.75">
      <c r="A18" s="8"/>
      <c r="B18" s="9" t="s">
        <v>27</v>
      </c>
      <c r="C18" s="19">
        <v>469210.63</v>
      </c>
      <c r="D18" s="19"/>
      <c r="E18" s="31"/>
      <c r="F18" s="13"/>
      <c r="G18" s="13"/>
      <c r="H18" s="14">
        <f t="shared" si="0"/>
        <v>469210.63</v>
      </c>
      <c r="K18" s="4"/>
    </row>
    <row r="19" spans="1:11" ht="12.75">
      <c r="A19" s="8"/>
      <c r="B19" s="9" t="s">
        <v>35</v>
      </c>
      <c r="C19" s="19">
        <v>646750</v>
      </c>
      <c r="D19" s="19"/>
      <c r="E19" s="31"/>
      <c r="F19" s="13"/>
      <c r="G19" s="13"/>
      <c r="H19" s="14">
        <f t="shared" si="0"/>
        <v>646750</v>
      </c>
      <c r="K19" s="4"/>
    </row>
    <row r="20" spans="1:11" ht="12.75">
      <c r="A20" s="8"/>
      <c r="B20" s="9" t="s">
        <v>34</v>
      </c>
      <c r="C20" s="19">
        <v>241500</v>
      </c>
      <c r="D20" s="19"/>
      <c r="E20" s="31"/>
      <c r="F20" s="13"/>
      <c r="G20" s="13"/>
      <c r="H20" s="14">
        <f t="shared" si="0"/>
        <v>241500</v>
      </c>
      <c r="K20" s="4"/>
    </row>
    <row r="21" spans="1:13" s="43" customFormat="1" ht="38.25">
      <c r="A21" s="37"/>
      <c r="B21" s="38" t="s">
        <v>28</v>
      </c>
      <c r="C21" s="39"/>
      <c r="D21" s="51">
        <v>21135</v>
      </c>
      <c r="E21" s="40"/>
      <c r="F21" s="41"/>
      <c r="G21" s="41"/>
      <c r="H21" s="42">
        <f t="shared" si="0"/>
        <v>21135</v>
      </c>
      <c r="K21" s="44"/>
      <c r="M21" s="45"/>
    </row>
    <row r="22" spans="1:15" s="48" customFormat="1" ht="25.5">
      <c r="A22" s="46"/>
      <c r="B22" s="47" t="s">
        <v>30</v>
      </c>
      <c r="C22" s="56"/>
      <c r="D22" s="32">
        <v>473505</v>
      </c>
      <c r="E22" s="22"/>
      <c r="F22" s="22"/>
      <c r="G22" s="22"/>
      <c r="H22" s="23">
        <f t="shared" si="0"/>
        <v>473505</v>
      </c>
      <c r="K22" s="49"/>
      <c r="O22" s="50"/>
    </row>
    <row r="23" spans="1:11" ht="12.75">
      <c r="A23" s="8"/>
      <c r="B23" s="15" t="s">
        <v>29</v>
      </c>
      <c r="C23" s="19"/>
      <c r="D23" s="19">
        <v>78720</v>
      </c>
      <c r="E23" s="13"/>
      <c r="F23" s="13"/>
      <c r="G23" s="13"/>
      <c r="H23" s="14">
        <f>D23</f>
        <v>78720</v>
      </c>
      <c r="K23" s="4"/>
    </row>
    <row r="24" spans="1:11" ht="12.75" customHeight="1">
      <c r="A24" s="8"/>
      <c r="B24" s="15" t="s">
        <v>21</v>
      </c>
      <c r="C24" s="19"/>
      <c r="D24" s="19">
        <v>10000</v>
      </c>
      <c r="E24" s="13"/>
      <c r="F24" s="13"/>
      <c r="G24" s="13"/>
      <c r="H24" s="14">
        <f t="shared" si="0"/>
        <v>10000</v>
      </c>
      <c r="K24" s="4"/>
    </row>
    <row r="25" spans="1:11" ht="12.75" customHeight="1">
      <c r="A25" s="8"/>
      <c r="B25" s="15" t="s">
        <v>31</v>
      </c>
      <c r="C25" s="19"/>
      <c r="D25" s="36">
        <v>419410</v>
      </c>
      <c r="E25" s="13"/>
      <c r="F25" s="13"/>
      <c r="G25" s="13"/>
      <c r="H25" s="14">
        <f t="shared" si="0"/>
        <v>419410</v>
      </c>
      <c r="K25" s="4"/>
    </row>
    <row r="26" spans="1:11" ht="12.75">
      <c r="A26" s="8"/>
      <c r="B26" s="15"/>
      <c r="C26" s="19"/>
      <c r="D26" s="19"/>
      <c r="E26" s="13"/>
      <c r="F26" s="13"/>
      <c r="G26" s="13"/>
      <c r="H26" s="14">
        <f t="shared" si="0"/>
        <v>0</v>
      </c>
      <c r="K26" s="4"/>
    </row>
    <row r="27" spans="1:11" ht="12.75">
      <c r="A27" s="8"/>
      <c r="B27" s="9"/>
      <c r="C27" s="19"/>
      <c r="D27" s="19"/>
      <c r="E27" s="13"/>
      <c r="F27" s="13"/>
      <c r="G27" s="13"/>
      <c r="H27" s="14">
        <f t="shared" si="0"/>
        <v>0</v>
      </c>
      <c r="K27" s="4"/>
    </row>
    <row r="28" spans="1:8" ht="12.75">
      <c r="A28" s="8"/>
      <c r="B28" s="16" t="s">
        <v>17</v>
      </c>
      <c r="C28" s="34">
        <f>SUM(C16:C27)</f>
        <v>3154570</v>
      </c>
      <c r="D28" s="34">
        <f>SUM(D16:D27)</f>
        <v>1002770</v>
      </c>
      <c r="E28" s="17"/>
      <c r="F28" s="17"/>
      <c r="G28" s="17"/>
      <c r="H28" s="14">
        <f>SUM(C28:G28)</f>
        <v>4157340</v>
      </c>
    </row>
    <row r="29" spans="1:8" ht="12.75">
      <c r="A29" s="8"/>
      <c r="B29" s="16" t="s">
        <v>18</v>
      </c>
      <c r="C29" s="34">
        <f>C14-C28</f>
        <v>4843441.47</v>
      </c>
      <c r="D29" s="34">
        <f>D14-D28</f>
        <v>20283427.82</v>
      </c>
      <c r="E29" s="13"/>
      <c r="F29" s="13"/>
      <c r="G29" s="13"/>
      <c r="H29" s="14">
        <f t="shared" si="0"/>
        <v>25126869.29</v>
      </c>
    </row>
    <row r="30" spans="3:8" ht="12.75">
      <c r="C30" s="57"/>
      <c r="D30" s="57"/>
      <c r="E30" s="5"/>
      <c r="F30" s="5"/>
      <c r="G30" s="5"/>
      <c r="H30" s="18"/>
    </row>
    <row r="31" spans="3:8" ht="12.75">
      <c r="C31" s="57" t="s">
        <v>19</v>
      </c>
      <c r="D31" s="57"/>
      <c r="E31" s="5"/>
      <c r="F31" s="5"/>
      <c r="G31" s="5"/>
      <c r="H31" s="18"/>
    </row>
    <row r="32" spans="3:8" ht="12.75">
      <c r="C32" s="57" t="s">
        <v>20</v>
      </c>
      <c r="D32" s="57"/>
      <c r="E32" s="5"/>
      <c r="F32" s="5"/>
      <c r="G32" s="5"/>
      <c r="H32" s="18"/>
    </row>
    <row r="33" spans="3:11" ht="12.75">
      <c r="C33" s="57"/>
      <c r="D33" s="57"/>
      <c r="E33" s="5"/>
      <c r="F33" s="5"/>
      <c r="G33" s="5"/>
      <c r="H33" s="18"/>
      <c r="K33" s="4"/>
    </row>
    <row r="34" spans="3:8" ht="12.75">
      <c r="C34" s="57"/>
      <c r="D34" s="57"/>
      <c r="E34" s="5"/>
      <c r="F34" s="5"/>
      <c r="G34" s="5"/>
      <c r="H34" s="18"/>
    </row>
    <row r="35" spans="3:8" ht="12.75">
      <c r="C35" s="57"/>
      <c r="D35" s="57"/>
      <c r="E35" s="5"/>
      <c r="G35" s="69" t="s">
        <v>22</v>
      </c>
      <c r="H35" s="69"/>
    </row>
    <row r="36" spans="7:8" ht="12.75">
      <c r="G36" s="70" t="s">
        <v>23</v>
      </c>
      <c r="H36" s="70"/>
    </row>
    <row r="37" spans="7:8" ht="12.75">
      <c r="G37" s="70"/>
      <c r="H37" s="70"/>
    </row>
  </sheetData>
  <sheetProtection/>
  <mergeCells count="5">
    <mergeCell ref="A6:B6"/>
    <mergeCell ref="C6:D6"/>
    <mergeCell ref="G35:H35"/>
    <mergeCell ref="G36:H36"/>
    <mergeCell ref="G37:H37"/>
  </mergeCells>
  <printOptions/>
  <pageMargins left="0.7" right="0.7" top="0.5" bottom="0.5" header="0.3" footer="0.3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tabSelected="1" zoomScalePageLayoutView="0" workbookViewId="0" topLeftCell="A13">
      <selection activeCell="J27" sqref="J27"/>
    </sheetView>
  </sheetViews>
  <sheetFormatPr defaultColWidth="9.140625" defaultRowHeight="15"/>
  <cols>
    <col min="1" max="1" width="2.28125" style="1" customWidth="1"/>
    <col min="2" max="2" width="24.28125" style="2" customWidth="1"/>
    <col min="3" max="3" width="14.28125" style="53" customWidth="1"/>
    <col min="4" max="4" width="23.140625" style="53" customWidth="1"/>
    <col min="5" max="5" width="12.28125" style="2" customWidth="1"/>
    <col min="6" max="6" width="13.7109375" style="2" customWidth="1"/>
    <col min="7" max="7" width="18.28125" style="2" customWidth="1"/>
    <col min="8" max="8" width="13.7109375" style="3" customWidth="1"/>
    <col min="9" max="9" width="9.140625" style="2" customWidth="1"/>
    <col min="10" max="10" width="10.00390625" style="2" bestFit="1" customWidth="1"/>
    <col min="11" max="11" width="15.140625" style="2" customWidth="1"/>
    <col min="12" max="12" width="14.8515625" style="2" customWidth="1"/>
    <col min="13" max="13" width="13.421875" style="2" customWidth="1"/>
    <col min="14" max="14" width="9.140625" style="2" customWidth="1"/>
    <col min="15" max="15" width="11.00390625" style="2" bestFit="1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24</v>
      </c>
    </row>
    <row r="3" ht="12.75">
      <c r="A3" s="1" t="s">
        <v>1</v>
      </c>
    </row>
    <row r="4" ht="12.75">
      <c r="L4" s="4"/>
    </row>
    <row r="5" ht="12.75">
      <c r="K5" s="5"/>
    </row>
    <row r="6" spans="1:11" s="28" customFormat="1" ht="12.75">
      <c r="A6" s="66" t="s">
        <v>2</v>
      </c>
      <c r="B6" s="67"/>
      <c r="C6" s="68" t="s">
        <v>3</v>
      </c>
      <c r="D6" s="68"/>
      <c r="E6" s="27" t="s">
        <v>4</v>
      </c>
      <c r="F6" s="27" t="s">
        <v>5</v>
      </c>
      <c r="G6" s="27" t="s">
        <v>6</v>
      </c>
      <c r="H6" s="6" t="s">
        <v>7</v>
      </c>
      <c r="K6" s="7"/>
    </row>
    <row r="7" spans="1:13" ht="25.5">
      <c r="A7" s="8"/>
      <c r="B7" s="9"/>
      <c r="C7" s="54" t="s">
        <v>8</v>
      </c>
      <c r="D7" s="54" t="s">
        <v>9</v>
      </c>
      <c r="E7" s="10"/>
      <c r="F7" s="10"/>
      <c r="G7" s="10"/>
      <c r="H7" s="11"/>
      <c r="K7" s="4"/>
      <c r="M7" s="12"/>
    </row>
    <row r="8" spans="1:13" ht="12.75">
      <c r="A8" s="8" t="s">
        <v>10</v>
      </c>
      <c r="B8" s="9"/>
      <c r="C8" s="55"/>
      <c r="D8" s="55"/>
      <c r="E8" s="10"/>
      <c r="F8" s="10"/>
      <c r="G8" s="10"/>
      <c r="H8" s="11"/>
      <c r="K8" s="4"/>
      <c r="M8" s="12"/>
    </row>
    <row r="9" spans="1:13" ht="15">
      <c r="A9" s="8"/>
      <c r="B9" s="9" t="s">
        <v>11</v>
      </c>
      <c r="C9" s="29">
        <v>1812580.68</v>
      </c>
      <c r="D9" s="30">
        <f>6041935.6-1812580.68</f>
        <v>4229354.92</v>
      </c>
      <c r="E9" s="31" t="s">
        <v>12</v>
      </c>
      <c r="F9" s="13" t="s">
        <v>12</v>
      </c>
      <c r="G9" s="13" t="s">
        <v>12</v>
      </c>
      <c r="H9" s="14">
        <f>SUM(C9:G9)</f>
        <v>6041935.6</v>
      </c>
      <c r="K9" s="4"/>
      <c r="M9" s="12"/>
    </row>
    <row r="10" spans="1:13" ht="12.75">
      <c r="A10" s="8"/>
      <c r="B10" s="9" t="s">
        <v>13</v>
      </c>
      <c r="C10" s="19"/>
      <c r="D10" s="19">
        <f>4437000.42-1496108.81</f>
        <v>2940891.61</v>
      </c>
      <c r="E10" s="31" t="s">
        <v>12</v>
      </c>
      <c r="F10" s="13" t="s">
        <v>12</v>
      </c>
      <c r="G10" s="13" t="s">
        <v>12</v>
      </c>
      <c r="H10" s="14">
        <f aca="true" t="shared" si="0" ref="H10:H25">SUM(C10:G10)</f>
        <v>2940891.61</v>
      </c>
      <c r="K10" s="12"/>
      <c r="L10" s="4">
        <f>K9-K11</f>
        <v>0</v>
      </c>
      <c r="M10" s="12"/>
    </row>
    <row r="11" spans="1:11" s="24" customFormat="1" ht="38.25">
      <c r="A11" s="20"/>
      <c r="B11" s="21" t="s">
        <v>14</v>
      </c>
      <c r="C11" s="32">
        <v>6185430.79</v>
      </c>
      <c r="D11" s="26">
        <v>3208045.61</v>
      </c>
      <c r="E11" s="32" t="s">
        <v>12</v>
      </c>
      <c r="F11" s="33" t="s">
        <v>12</v>
      </c>
      <c r="G11" s="33" t="s">
        <v>12</v>
      </c>
      <c r="H11" s="23">
        <f t="shared" si="0"/>
        <v>9393476.4</v>
      </c>
      <c r="K11" s="25"/>
    </row>
    <row r="12" spans="1:8" ht="12.75">
      <c r="A12" s="8"/>
      <c r="B12" s="16" t="s">
        <v>15</v>
      </c>
      <c r="C12" s="34">
        <f>SUM(C9:C11)</f>
        <v>7998011.47</v>
      </c>
      <c r="D12" s="34">
        <f>SUM(D9:D11)</f>
        <v>10378292.139999999</v>
      </c>
      <c r="E12" s="35"/>
      <c r="F12" s="17"/>
      <c r="G12" s="17"/>
      <c r="H12" s="14">
        <f t="shared" si="0"/>
        <v>18376303.61</v>
      </c>
    </row>
    <row r="13" spans="1:8" ht="12.75">
      <c r="A13" s="8" t="s">
        <v>16</v>
      </c>
      <c r="B13" s="9"/>
      <c r="C13" s="19"/>
      <c r="D13" s="19"/>
      <c r="E13" s="31"/>
      <c r="F13" s="13"/>
      <c r="G13" s="13"/>
      <c r="H13" s="14"/>
    </row>
    <row r="14" spans="1:11" ht="12.75">
      <c r="A14" s="8"/>
      <c r="B14" s="9" t="s">
        <v>25</v>
      </c>
      <c r="C14" s="19">
        <v>525261.8</v>
      </c>
      <c r="D14" s="19"/>
      <c r="E14" s="31"/>
      <c r="F14" s="13"/>
      <c r="G14" s="13"/>
      <c r="H14" s="14">
        <f t="shared" si="0"/>
        <v>525261.8</v>
      </c>
      <c r="K14" s="4"/>
    </row>
    <row r="15" spans="1:11" ht="12.75">
      <c r="A15" s="8"/>
      <c r="B15" s="9" t="s">
        <v>26</v>
      </c>
      <c r="C15" s="19">
        <v>1271847.57</v>
      </c>
      <c r="D15" s="36"/>
      <c r="E15" s="31"/>
      <c r="F15" s="13"/>
      <c r="G15" s="13"/>
      <c r="H15" s="14">
        <f t="shared" si="0"/>
        <v>1271847.57</v>
      </c>
      <c r="I15" s="5"/>
      <c r="J15" s="5"/>
      <c r="K15" s="4"/>
    </row>
    <row r="16" spans="1:11" ht="12.75">
      <c r="A16" s="8"/>
      <c r="B16" s="9" t="s">
        <v>27</v>
      </c>
      <c r="C16" s="19">
        <v>469210.63</v>
      </c>
      <c r="D16" s="19"/>
      <c r="E16" s="31"/>
      <c r="F16" s="13"/>
      <c r="G16" s="13"/>
      <c r="H16" s="14">
        <f t="shared" si="0"/>
        <v>469210.63</v>
      </c>
      <c r="K16" s="4"/>
    </row>
    <row r="17" spans="1:13" s="43" customFormat="1" ht="38.25">
      <c r="A17" s="37"/>
      <c r="B17" s="38" t="s">
        <v>28</v>
      </c>
      <c r="C17" s="39"/>
      <c r="D17" s="51">
        <v>21135</v>
      </c>
      <c r="E17" s="40"/>
      <c r="F17" s="41"/>
      <c r="G17" s="41"/>
      <c r="H17" s="42">
        <f t="shared" si="0"/>
        <v>21135</v>
      </c>
      <c r="K17" s="44"/>
      <c r="M17" s="45"/>
    </row>
    <row r="18" spans="1:15" s="48" customFormat="1" ht="25.5">
      <c r="A18" s="46"/>
      <c r="B18" s="47" t="s">
        <v>30</v>
      </c>
      <c r="C18" s="56"/>
      <c r="D18" s="32">
        <v>362005</v>
      </c>
      <c r="E18" s="22"/>
      <c r="F18" s="22"/>
      <c r="G18" s="22"/>
      <c r="H18" s="23">
        <f t="shared" si="0"/>
        <v>362005</v>
      </c>
      <c r="K18" s="49"/>
      <c r="O18" s="50"/>
    </row>
    <row r="19" spans="1:11" ht="12.75">
      <c r="A19" s="8"/>
      <c r="B19" s="15" t="s">
        <v>29</v>
      </c>
      <c r="C19" s="19"/>
      <c r="D19" s="19">
        <v>78720</v>
      </c>
      <c r="E19" s="13"/>
      <c r="F19" s="13"/>
      <c r="G19" s="13"/>
      <c r="H19" s="14">
        <f>D19</f>
        <v>78720</v>
      </c>
      <c r="K19" s="4"/>
    </row>
    <row r="20" spans="1:11" ht="12.75" customHeight="1">
      <c r="A20" s="8"/>
      <c r="B20" s="15" t="s">
        <v>21</v>
      </c>
      <c r="C20" s="19"/>
      <c r="D20" s="19">
        <v>10000</v>
      </c>
      <c r="E20" s="13"/>
      <c r="F20" s="13"/>
      <c r="G20" s="13"/>
      <c r="H20" s="14">
        <f t="shared" si="0"/>
        <v>10000</v>
      </c>
      <c r="K20" s="4"/>
    </row>
    <row r="21" spans="1:11" ht="12.75" customHeight="1">
      <c r="A21" s="8"/>
      <c r="B21" s="15" t="s">
        <v>31</v>
      </c>
      <c r="C21" s="19"/>
      <c r="D21" s="36">
        <v>249070</v>
      </c>
      <c r="E21" s="13"/>
      <c r="F21" s="13"/>
      <c r="G21" s="13"/>
      <c r="H21" s="14">
        <f t="shared" si="0"/>
        <v>249070</v>
      </c>
      <c r="K21" s="4"/>
    </row>
    <row r="22" spans="1:11" ht="12.75">
      <c r="A22" s="8"/>
      <c r="B22" s="15"/>
      <c r="C22" s="19"/>
      <c r="D22" s="19"/>
      <c r="E22" s="13"/>
      <c r="F22" s="13"/>
      <c r="G22" s="13"/>
      <c r="H22" s="14">
        <f t="shared" si="0"/>
        <v>0</v>
      </c>
      <c r="K22" s="4"/>
    </row>
    <row r="23" spans="1:11" ht="12.75">
      <c r="A23" s="8"/>
      <c r="B23" s="9"/>
      <c r="C23" s="19"/>
      <c r="D23" s="19"/>
      <c r="E23" s="13"/>
      <c r="F23" s="13"/>
      <c r="G23" s="13"/>
      <c r="H23" s="14">
        <f t="shared" si="0"/>
        <v>0</v>
      </c>
      <c r="K23" s="4"/>
    </row>
    <row r="24" spans="1:8" ht="12.75">
      <c r="A24" s="8"/>
      <c r="B24" s="16" t="s">
        <v>17</v>
      </c>
      <c r="C24" s="34">
        <f>SUM(C14:C23)</f>
        <v>2266320</v>
      </c>
      <c r="D24" s="34">
        <f>SUM(D14:D23)</f>
        <v>720930</v>
      </c>
      <c r="E24" s="17"/>
      <c r="F24" s="17"/>
      <c r="G24" s="17"/>
      <c r="H24" s="14">
        <f>SUM(C24:G24)</f>
        <v>2987250</v>
      </c>
    </row>
    <row r="25" spans="1:8" ht="12.75">
      <c r="A25" s="8"/>
      <c r="B25" s="16" t="s">
        <v>18</v>
      </c>
      <c r="C25" s="34">
        <f>C12-C24</f>
        <v>5731691.47</v>
      </c>
      <c r="D25" s="34">
        <f>D12-D24</f>
        <v>9657362.139999999</v>
      </c>
      <c r="E25" s="13"/>
      <c r="F25" s="13"/>
      <c r="G25" s="13"/>
      <c r="H25" s="14">
        <f t="shared" si="0"/>
        <v>15389053.61</v>
      </c>
    </row>
    <row r="26" spans="3:8" ht="12.75">
      <c r="C26" s="57"/>
      <c r="D26" s="57"/>
      <c r="E26" s="5"/>
      <c r="F26" s="5"/>
      <c r="G26" s="5"/>
      <c r="H26" s="18"/>
    </row>
    <row r="27" spans="3:8" ht="12.75">
      <c r="C27" s="57" t="s">
        <v>19</v>
      </c>
      <c r="D27" s="57"/>
      <c r="E27" s="5"/>
      <c r="F27" s="5"/>
      <c r="G27" s="5"/>
      <c r="H27" s="18"/>
    </row>
    <row r="28" spans="3:8" ht="12.75">
      <c r="C28" s="57" t="s">
        <v>20</v>
      </c>
      <c r="D28" s="57"/>
      <c r="E28" s="5"/>
      <c r="F28" s="5"/>
      <c r="G28" s="5"/>
      <c r="H28" s="18"/>
    </row>
    <row r="29" spans="3:11" ht="12.75">
      <c r="C29" s="57"/>
      <c r="D29" s="57"/>
      <c r="E29" s="5"/>
      <c r="F29" s="5"/>
      <c r="G29" s="5"/>
      <c r="H29" s="18"/>
      <c r="K29" s="4"/>
    </row>
    <row r="30" spans="3:8" ht="12.75">
      <c r="C30" s="57"/>
      <c r="D30" s="57"/>
      <c r="E30" s="5"/>
      <c r="F30" s="5"/>
      <c r="G30" s="5"/>
      <c r="H30" s="18"/>
    </row>
    <row r="31" spans="3:8" ht="12.75">
      <c r="C31" s="57"/>
      <c r="D31" s="57"/>
      <c r="E31" s="5"/>
      <c r="G31" s="69" t="s">
        <v>22</v>
      </c>
      <c r="H31" s="69"/>
    </row>
    <row r="32" spans="7:8" ht="12.75">
      <c r="G32" s="70" t="s">
        <v>23</v>
      </c>
      <c r="H32" s="70"/>
    </row>
    <row r="33" spans="7:8" ht="12.75">
      <c r="G33" s="70"/>
      <c r="H33" s="70"/>
    </row>
  </sheetData>
  <sheetProtection/>
  <mergeCells count="5">
    <mergeCell ref="G33:H33"/>
    <mergeCell ref="A6:B6"/>
    <mergeCell ref="C6:D6"/>
    <mergeCell ref="G31:H31"/>
    <mergeCell ref="G32:H32"/>
  </mergeCells>
  <printOptions/>
  <pageMargins left="0.7" right="0.7" top="0.5" bottom="0.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MDRRMO</dc:creator>
  <cp:keywords/>
  <dc:description/>
  <cp:lastModifiedBy>user</cp:lastModifiedBy>
  <cp:lastPrinted>2020-05-19T06:38:05Z</cp:lastPrinted>
  <dcterms:created xsi:type="dcterms:W3CDTF">2018-09-17T01:17:51Z</dcterms:created>
  <dcterms:modified xsi:type="dcterms:W3CDTF">2020-06-04T06:55:55Z</dcterms:modified>
  <cp:category/>
  <cp:version/>
  <cp:contentType/>
  <cp:contentStatus/>
</cp:coreProperties>
</file>